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firstSheet="1" activeTab="1"/>
  </bookViews>
  <sheets>
    <sheet name="Смета 1 этап (фундамент)" sheetId="1" r:id="rId1"/>
    <sheet name="Смета " sheetId="2" r:id="rId2"/>
  </sheets>
  <definedNames/>
  <calcPr fullCalcOnLoad="1" refMode="R1C1"/>
</workbook>
</file>

<file path=xl/sharedStrings.xml><?xml version="1.0" encoding="utf-8"?>
<sst xmlns="http://schemas.openxmlformats.org/spreadsheetml/2006/main" count="306" uniqueCount="188">
  <si>
    <t>Стоимость:</t>
  </si>
  <si>
    <t>Наименование работ</t>
  </si>
  <si>
    <t>Объем</t>
  </si>
  <si>
    <t>Цена</t>
  </si>
  <si>
    <t>Сумма</t>
  </si>
  <si>
    <t>Прим.</t>
  </si>
  <si>
    <t>Сметная документация</t>
  </si>
  <si>
    <t>№</t>
  </si>
  <si>
    <t xml:space="preserve">Объект: </t>
  </si>
  <si>
    <t>Итого по 3 разделу:</t>
  </si>
  <si>
    <t>Накладные расходы:</t>
  </si>
  <si>
    <t>Плановые накопления:</t>
  </si>
  <si>
    <t>Материалы:</t>
  </si>
  <si>
    <t>ТЗР:</t>
  </si>
  <si>
    <t>Итого с материалами:</t>
  </si>
  <si>
    <t>м.куб.</t>
  </si>
  <si>
    <t>м.кв.</t>
  </si>
  <si>
    <t>1.Проектно-сметные работы (ПСР)</t>
  </si>
  <si>
    <t>Проектные работы</t>
  </si>
  <si>
    <t>м.пог.</t>
  </si>
  <si>
    <t>Итого с учетом расходов и накоплений:</t>
  </si>
  <si>
    <t xml:space="preserve">Примечание: цены на материал ориентировочны.                                                                                                                         </t>
  </si>
  <si>
    <t>В актах по выполненным работам - отчет по реальным ценам с подтверждающими документами.</t>
  </si>
  <si>
    <t>Итого по 1 разделу:</t>
  </si>
  <si>
    <t>Итого ФОТ и ПСР:</t>
  </si>
  <si>
    <r>
      <t xml:space="preserve">Подрядчик: </t>
    </r>
    <r>
      <rPr>
        <b/>
        <i/>
        <sz val="8"/>
        <rFont val="Times New Roman"/>
        <family val="1"/>
      </rPr>
      <t>Маркин Е.Ю.</t>
    </r>
  </si>
  <si>
    <t>Ед.изм.</t>
  </si>
  <si>
    <t>2.Устройство фундамента ТИСЕ (ФОТ)</t>
  </si>
  <si>
    <t>рул.</t>
  </si>
  <si>
    <t>кг.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</si>
  <si>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</si>
  <si>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</si>
  <si>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</si>
  <si>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</si>
  <si>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</si>
  <si>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</si>
  <si>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</si>
  <si>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</si>
  <si>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</si>
  <si>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</si>
  <si>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</si>
  <si>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1.1</t>
  </si>
  <si>
    <t>1.2</t>
  </si>
  <si>
    <t>2.1</t>
  </si>
  <si>
    <t>2.2</t>
  </si>
  <si>
    <t>2.3</t>
  </si>
  <si>
    <t>3.12</t>
  </si>
  <si>
    <t>3.13</t>
  </si>
  <si>
    <t>3.15</t>
  </si>
  <si>
    <t>Бурение скважин</t>
  </si>
  <si>
    <t>шт.</t>
  </si>
  <si>
    <t>Итого по 2 разделу:</t>
  </si>
  <si>
    <t>2.4</t>
  </si>
  <si>
    <t>Пенопласт 100мм.</t>
  </si>
  <si>
    <t>упак.</t>
  </si>
  <si>
    <t>Метизы в ассортименте</t>
  </si>
  <si>
    <t>2.5</t>
  </si>
  <si>
    <t>меш.</t>
  </si>
  <si>
    <t>ОПГС</t>
  </si>
  <si>
    <t>Уголок крепежный</t>
  </si>
  <si>
    <t>Трубка ПВХ D25</t>
  </si>
  <si>
    <t>2.6</t>
  </si>
  <si>
    <t>3.14</t>
  </si>
  <si>
    <t>Строительство жилого коттеджа</t>
  </si>
  <si>
    <t>Арматура D14</t>
  </si>
  <si>
    <t>Рубероид</t>
  </si>
  <si>
    <t>Проволока обвязочная 3мм.</t>
  </si>
  <si>
    <t>Доска 22х6000 для опалубки ростверка</t>
  </si>
  <si>
    <t>м.куб</t>
  </si>
  <si>
    <t>Брус 50х100х1200</t>
  </si>
  <si>
    <t>Гвозди для пневмомолотка 80мм</t>
  </si>
  <si>
    <t>3.Материалы по разделу 2</t>
  </si>
  <si>
    <t>Мастика битумная</t>
  </si>
  <si>
    <t>Цемент</t>
  </si>
  <si>
    <t>0,5% от сметной стоимости</t>
  </si>
  <si>
    <t>Доборные элементы кровли, кровельное покрытие, материалы не вошедшие в основную смету проходят дополнительным счетом, скрытые работы и прочие изменения отображаются в Акте выполненных работ</t>
  </si>
  <si>
    <t>2.7</t>
  </si>
  <si>
    <t>2.8</t>
  </si>
  <si>
    <t>С расчетами согласен:_____________________/____________________/</t>
  </si>
  <si>
    <t>Смету составил:__________________________/____________________/                      "____"_________________20___г.</t>
  </si>
  <si>
    <t>Смета №0274 от 07.07.2009г.</t>
  </si>
  <si>
    <t>Изготовление и монтаж рубероидных рубашек</t>
  </si>
  <si>
    <t>Армирование скважин</t>
  </si>
  <si>
    <t>Заливка колонн</t>
  </si>
  <si>
    <t>Монтаж/демонтаж опалубки ростверка</t>
  </si>
  <si>
    <t>Армирование ростверка</t>
  </si>
  <si>
    <t>Укладка компенсатора</t>
  </si>
  <si>
    <t>Заливка ростверка бетоном</t>
  </si>
  <si>
    <t>Песок</t>
  </si>
  <si>
    <t>машина</t>
  </si>
  <si>
    <t xml:space="preserve">Бетон М200 </t>
  </si>
  <si>
    <t>2.9</t>
  </si>
  <si>
    <t xml:space="preserve">Планировка участка вручную, с выборкой грунта </t>
  </si>
  <si>
    <t>1) Строительство дачного дома , устройство фундамента</t>
  </si>
  <si>
    <r>
      <t>Заказчик: Гордеев А.</t>
    </r>
    <r>
      <rPr>
        <b/>
        <i/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</t>
    </r>
  </si>
  <si>
    <t>Стены, полы</t>
  </si>
  <si>
    <t>Антисептирование, штабелирование пиломатериала</t>
  </si>
  <si>
    <t>Монтаж мауэрлат с гидроизоляцией</t>
  </si>
  <si>
    <t xml:space="preserve">Монтаж глухой диагональной обрешетки по внешним стенам </t>
  </si>
  <si>
    <t>Монтаж пленки диффузора на наружные стены</t>
  </si>
  <si>
    <t>Монтаж прогонов пола 1 и 2 этажей</t>
  </si>
  <si>
    <t>Подшива профнастила на полы 1 эт.</t>
  </si>
  <si>
    <t>Кровельные работы</t>
  </si>
  <si>
    <t>Монтаж стропил кровли</t>
  </si>
  <si>
    <t>Монтаж глухой обрешетки</t>
  </si>
  <si>
    <t>Мотаж пленки диффузора</t>
  </si>
  <si>
    <t xml:space="preserve">Анкера 16х200 резьбовые </t>
  </si>
  <si>
    <t>(в комплекте с шайбами и болтами)</t>
  </si>
  <si>
    <t>Доска 200х50х6000</t>
  </si>
  <si>
    <t>Доска 150х50х6000</t>
  </si>
  <si>
    <t>Брус 50х50х6000</t>
  </si>
  <si>
    <t>На кровлю</t>
  </si>
  <si>
    <t>лист</t>
  </si>
  <si>
    <t xml:space="preserve">Балкодержатели </t>
  </si>
  <si>
    <t>Антисептирующий состав типа "Сенеж"</t>
  </si>
  <si>
    <t>Скобы для пневмостеплера</t>
  </si>
  <si>
    <t>Гвозди в ассртименте для пневмомолотка</t>
  </si>
  <si>
    <t>Гвозди простые, в ассортименте</t>
  </si>
  <si>
    <t>Метизы, расходники,  в ассортименте</t>
  </si>
  <si>
    <t>Теплоизоляция Эковата</t>
  </si>
  <si>
    <t>Горизонтальное нанесение</t>
  </si>
  <si>
    <t>Разгрузка стройматериалов</t>
  </si>
  <si>
    <t>Окраска террасной доски и открытых элементов кровли(свесы, кобылки стропил, балок и опорных стоек))</t>
  </si>
  <si>
    <t>Доска 100х50х6000</t>
  </si>
  <si>
    <t>Доска обрезная 25х6000</t>
  </si>
  <si>
    <t>Средний объем</t>
  </si>
  <si>
    <t xml:space="preserve">2. Монтажные работы, устройство стен и кровли 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</si>
  <si>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</si>
  <si>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</si>
  <si>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</si>
  <si>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</si>
  <si>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</si>
  <si>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</si>
  <si>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</si>
  <si>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</si>
  <si>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</si>
  <si>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</si>
  <si>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</si>
  <si>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</si>
  <si>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</si>
  <si>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</si>
  <si>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</si>
  <si>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</si>
  <si>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</si>
  <si>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</si>
  <si>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</si>
  <si>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</si>
  <si>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Устройство свеса кровли</t>
  </si>
  <si>
    <t>Зачистка, окраска свесов</t>
  </si>
  <si>
    <t>Устройство примыкания кровли к стене</t>
  </si>
  <si>
    <t>Монтаж пленки пароизоляции на потолки 1 и 2 этажей</t>
  </si>
  <si>
    <t>2.20</t>
  </si>
  <si>
    <t>2.21</t>
  </si>
  <si>
    <t>2.22</t>
  </si>
  <si>
    <t>2.23</t>
  </si>
  <si>
    <t>2.24</t>
  </si>
  <si>
    <t>Устройство вентилируемого конька</t>
  </si>
  <si>
    <t>2.25</t>
  </si>
  <si>
    <t>2.26</t>
  </si>
  <si>
    <t>Монтаж каркаса стен (по щитам)+фронтон</t>
  </si>
  <si>
    <t>Монтаж профилей под сайдинг</t>
  </si>
  <si>
    <t>Монтаж профнастила на полы 1 эт.</t>
  </si>
  <si>
    <t>Монтаж сайдинга по фасадным стенам</t>
  </si>
  <si>
    <t>Устройство стяжки пола 1 эт.(50мм)</t>
  </si>
  <si>
    <t>Монтаж контробрешетки</t>
  </si>
  <si>
    <t>Расчет на м/черепицу</t>
  </si>
  <si>
    <t>Брус 100х150х6000</t>
  </si>
  <si>
    <t>Брус 100х100х6000</t>
  </si>
  <si>
    <t>Брус 150х150х6000</t>
  </si>
  <si>
    <t>Пленка диффузора EvrotopL-2 (75м.кв.)</t>
  </si>
  <si>
    <t>Пленка подкровельная гидроизоляционная (75м.кв.)</t>
  </si>
  <si>
    <t>На наружн.стены и фронтон</t>
  </si>
  <si>
    <t>Фанера 12мм. Влагостойкая</t>
  </si>
  <si>
    <t>На бондажи</t>
  </si>
  <si>
    <t>Профнастил оцинк. С-8</t>
  </si>
  <si>
    <t>Жилой дом п.Привольный</t>
  </si>
  <si>
    <t>М/черепица</t>
  </si>
  <si>
    <t>Комплектующие для монтажа м/черепицы</t>
  </si>
  <si>
    <t xml:space="preserve">Примечание:                                                                                                                                                                                                                                                                                                                                                                     1)В данной смете цены на материалы являются условными, отчеты с отображением реальных закупочных цен на материалы осуществляются на основании чеков и товарных накладных.                                                                                                                                                                                                                                                      2) Скрытые, дополнительные работы, не вошедшие в основную смету, будут представлены дополнительной сметой.                                                                                        3) Расходы по затратам на электроэнергию оплачиваются клиентом.                                                                                                                                                                          </t>
  </si>
  <si>
    <t>Монтаж глухой обрешетки на потолки</t>
  </si>
  <si>
    <t>Монтаж кровельного покрытия (без веранды и крыльца)</t>
  </si>
  <si>
    <t>Пленка парооизоляционная (75м.кв.)</t>
  </si>
  <si>
    <t>Предварительная смета  от 20.10.2009г.</t>
  </si>
  <si>
    <t>Вертикальное нанесение (наружн. стены)</t>
  </si>
  <si>
    <t>Вертикальное нанесение (внутренн. перег.)</t>
  </si>
  <si>
    <t>Строительство каркасного дома с жилой мансардой площадью 211,3м.кв.(без внутренней и наружной отделки)</t>
  </si>
  <si>
    <r>
      <t>Заказчик:</t>
    </r>
    <r>
      <rPr>
        <b/>
        <i/>
        <sz val="8"/>
        <rFont val="Times New Roman"/>
        <family val="1"/>
      </rPr>
      <t xml:space="preserve">                                                                                                                                               </t>
    </r>
  </si>
  <si>
    <t xml:space="preserve">Подрядчик: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</si>
</sst>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d/m;@"/>
    <numFmt numFmtId="167" formatCode="dd/mm/yy\ h:mm;@"/>
    <numFmt numFmtId="168" formatCode="#&quot; &quot;?/4"/>
    <numFmt numFmtId="169" formatCode="[&lt;=9999999]###\-####;\(###\)\ ###\-####"/>
    <numFmt numFmtId="170" formatCode="#,##0.00_р_."/>
    <numFmt numFmtId="171" formatCode="#&quot; &quot;?/1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1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8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0" borderId="7" applyNumberFormat="0" applyAlignment="0" applyProtection="0"/>
    <xf numFmtId="0" fontId="22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164" fontId="11" fillId="0" borderId="0" xfId="0" applyNumberFormat="1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14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right" vertical="top"/>
    </xf>
    <xf numFmtId="0" fontId="15" fillId="0" borderId="10" xfId="0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right" vertical="top"/>
    </xf>
    <xf numFmtId="0" fontId="14" fillId="0" borderId="1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top" wrapText="1"/>
    </xf>
    <xf numFmtId="0" fontId="1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vertical="top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right" vertical="center"/>
    </xf>
    <xf numFmtId="164" fontId="14" fillId="0" borderId="10" xfId="43" applyNumberFormat="1" applyFont="1" applyBorder="1" applyAlignment="1">
      <alignment horizontal="right" vertical="center"/>
    </xf>
    <xf numFmtId="164" fontId="15" fillId="0" borderId="10" xfId="43" applyNumberFormat="1" applyFont="1" applyBorder="1" applyAlignment="1">
      <alignment horizontal="right" vertical="center"/>
    </xf>
    <xf numFmtId="164" fontId="15" fillId="2" borderId="10" xfId="43" applyNumberFormat="1" applyFont="1" applyFill="1" applyBorder="1" applyAlignment="1">
      <alignment vertical="top"/>
    </xf>
    <xf numFmtId="44" fontId="14" fillId="0" borderId="10" xfId="43" applyFont="1" applyFill="1" applyBorder="1" applyAlignment="1">
      <alignment vertical="top"/>
    </xf>
    <xf numFmtId="164" fontId="15" fillId="0" borderId="10" xfId="43" applyNumberFormat="1" applyFont="1" applyFill="1" applyBorder="1" applyAlignment="1">
      <alignment horizontal="center" vertical="center"/>
    </xf>
    <xf numFmtId="164" fontId="14" fillId="0" borderId="10" xfId="43" applyNumberFormat="1" applyFont="1" applyFill="1" applyBorder="1" applyAlignment="1">
      <alignment vertical="top"/>
    </xf>
    <xf numFmtId="7" fontId="15" fillId="0" borderId="10" xfId="43" applyNumberFormat="1" applyFont="1" applyFill="1" applyBorder="1" applyAlignment="1">
      <alignment vertical="top"/>
    </xf>
    <xf numFmtId="0" fontId="14" fillId="0" borderId="10" xfId="0" applyFont="1" applyFill="1" applyBorder="1" applyAlignment="1">
      <alignment horizontal="center" vertical="top"/>
    </xf>
    <xf numFmtId="9" fontId="14" fillId="0" borderId="10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9" fontId="15" fillId="0" borderId="10" xfId="0" applyNumberFormat="1" applyFont="1" applyFill="1" applyBorder="1" applyAlignment="1">
      <alignment horizontal="center" vertical="top"/>
    </xf>
    <xf numFmtId="44" fontId="15" fillId="0" borderId="10" xfId="43" applyFont="1" applyFill="1" applyBorder="1" applyAlignment="1">
      <alignment vertical="top"/>
    </xf>
    <xf numFmtId="0" fontId="15" fillId="0" borderId="10" xfId="0" applyFont="1" applyFill="1" applyBorder="1" applyAlignment="1">
      <alignment horizontal="right" vertical="center" wrapText="1"/>
    </xf>
    <xf numFmtId="164" fontId="15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top"/>
    </xf>
    <xf numFmtId="164" fontId="15" fillId="0" borderId="12" xfId="43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justify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4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top"/>
    </xf>
    <xf numFmtId="164" fontId="14" fillId="0" borderId="13" xfId="0" applyNumberFormat="1" applyFont="1" applyBorder="1" applyAlignment="1">
      <alignment horizontal="center" vertical="center"/>
    </xf>
    <xf numFmtId="164" fontId="14" fillId="0" borderId="13" xfId="43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4" fillId="0" borderId="0" xfId="0" applyFont="1" applyFill="1" applyAlignment="1">
      <alignment horizontal="left" vertical="top" wrapText="1"/>
    </xf>
    <xf numFmtId="0" fontId="15" fillId="0" borderId="16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right" vertical="center"/>
    </xf>
    <xf numFmtId="0" fontId="15" fillId="0" borderId="16" xfId="0" applyFont="1" applyBorder="1" applyAlignment="1">
      <alignment horizontal="right"/>
    </xf>
    <xf numFmtId="0" fontId="15" fillId="0" borderId="1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6" fillId="0" borderId="19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14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13" fillId="0" borderId="13" xfId="0" applyFont="1" applyBorder="1" applyAlignment="1">
      <alignment horizontal="center" vertical="top"/>
    </xf>
    <xf numFmtId="0" fontId="19" fillId="0" borderId="2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5" fillId="0" borderId="1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9">
      <selection activeCell="E65" sqref="E65"/>
    </sheetView>
  </sheetViews>
  <sheetFormatPr defaultColWidth="9.00390625" defaultRowHeight="12.75"/>
  <cols>
    <col min="1" max="1" width="3.875" style="0" customWidth="1"/>
    <col min="2" max="2" width="39.25390625" style="0" customWidth="1"/>
    <col min="3" max="3" width="8.25390625" style="0" customWidth="1"/>
    <col min="4" max="4" width="8.875" style="0" customWidth="1"/>
    <col min="5" max="5" width="13.625" style="0" customWidth="1"/>
    <col min="6" max="6" width="13.875" style="0" customWidth="1"/>
    <col min="7" max="7" width="33.375" style="0" customWidth="1"/>
    <col min="8" max="8" width="0.12890625" style="0" hidden="1" customWidth="1"/>
    <col min="9" max="10" width="9.125" style="0" hidden="1" customWidth="1"/>
  </cols>
  <sheetData>
    <row r="1" spans="1:10" ht="5.25" customHeight="1" hidden="1">
      <c r="A1" s="8"/>
      <c r="B1" s="8"/>
      <c r="C1" s="87"/>
      <c r="D1" s="87"/>
      <c r="E1" s="87"/>
      <c r="F1" s="87"/>
      <c r="G1" s="87"/>
      <c r="H1" s="1"/>
      <c r="I1" s="1"/>
      <c r="J1" s="1"/>
    </row>
    <row r="2" spans="1:10" ht="12.75" hidden="1">
      <c r="A2" s="8"/>
      <c r="B2" s="8"/>
      <c r="C2" s="9"/>
      <c r="D2" s="9"/>
      <c r="E2" s="9"/>
      <c r="F2" s="9"/>
      <c r="G2" s="9"/>
      <c r="H2" s="1"/>
      <c r="I2" s="1"/>
      <c r="J2" s="1"/>
    </row>
    <row r="3" spans="1:10" ht="11.25" customHeight="1">
      <c r="A3" s="88" t="s">
        <v>94</v>
      </c>
      <c r="B3" s="88"/>
      <c r="C3" s="10"/>
      <c r="D3" s="11" t="s">
        <v>8</v>
      </c>
      <c r="E3" s="89" t="s">
        <v>63</v>
      </c>
      <c r="F3" s="89"/>
      <c r="G3" s="89"/>
      <c r="H3" s="2"/>
      <c r="I3" s="2"/>
      <c r="J3" s="2"/>
    </row>
    <row r="4" spans="1:10" ht="13.5" customHeight="1">
      <c r="A4" s="90" t="s">
        <v>25</v>
      </c>
      <c r="B4" s="90"/>
      <c r="C4" s="10"/>
      <c r="D4" s="11" t="s">
        <v>0</v>
      </c>
      <c r="E4" s="30">
        <f>F49</f>
        <v>427899.6</v>
      </c>
      <c r="F4" s="10"/>
      <c r="G4" s="10"/>
      <c r="H4" s="2"/>
      <c r="I4" s="2"/>
      <c r="J4" s="2"/>
    </row>
    <row r="5" spans="1:7" ht="12.75" hidden="1">
      <c r="A5" s="13"/>
      <c r="B5" s="13"/>
      <c r="C5" s="13"/>
      <c r="D5" s="13"/>
      <c r="E5" s="13"/>
      <c r="F5" s="13"/>
      <c r="G5" s="13"/>
    </row>
    <row r="6" spans="1:10" ht="15" customHeight="1">
      <c r="A6" s="93" t="s">
        <v>80</v>
      </c>
      <c r="B6" s="94"/>
      <c r="C6" s="94"/>
      <c r="D6" s="94"/>
      <c r="E6" s="94"/>
      <c r="F6" s="94"/>
      <c r="G6" s="94"/>
      <c r="H6" s="6"/>
      <c r="I6" s="6"/>
      <c r="J6" s="6"/>
    </row>
    <row r="7" spans="1:10" ht="0.75" customHeight="1">
      <c r="A7" s="14"/>
      <c r="B7" s="67"/>
      <c r="C7" s="67"/>
      <c r="D7" s="67"/>
      <c r="E7" s="67"/>
      <c r="F7" s="67"/>
      <c r="G7" s="67"/>
      <c r="H7" s="7"/>
      <c r="I7" s="7"/>
      <c r="J7" s="7"/>
    </row>
    <row r="8" spans="1:10" ht="15.75" customHeight="1">
      <c r="A8" s="68" t="s">
        <v>93</v>
      </c>
      <c r="B8" s="68"/>
      <c r="C8" s="68"/>
      <c r="D8" s="68"/>
      <c r="E8" s="68"/>
      <c r="F8" s="68"/>
      <c r="G8" s="68"/>
      <c r="H8" s="1"/>
      <c r="I8" s="1"/>
      <c r="J8" s="1"/>
    </row>
    <row r="9" spans="1:10" ht="12.75">
      <c r="A9" s="101" t="s">
        <v>7</v>
      </c>
      <c r="B9" s="91" t="s">
        <v>1</v>
      </c>
      <c r="C9" s="91" t="s">
        <v>26</v>
      </c>
      <c r="D9" s="91" t="s">
        <v>2</v>
      </c>
      <c r="E9" s="91" t="s">
        <v>3</v>
      </c>
      <c r="F9" s="91" t="s">
        <v>4</v>
      </c>
      <c r="G9" s="91" t="s">
        <v>5</v>
      </c>
      <c r="H9" s="1"/>
      <c r="I9" s="1"/>
      <c r="J9" s="1"/>
    </row>
    <row r="10" spans="1:10" ht="3" customHeight="1">
      <c r="A10" s="101"/>
      <c r="B10" s="97"/>
      <c r="C10" s="92"/>
      <c r="D10" s="97"/>
      <c r="E10" s="97"/>
      <c r="F10" s="97"/>
      <c r="G10" s="97"/>
      <c r="H10" s="1"/>
      <c r="I10" s="1"/>
      <c r="J10" s="1"/>
    </row>
    <row r="11" spans="1:10" ht="15">
      <c r="A11" s="69" t="s">
        <v>17</v>
      </c>
      <c r="B11" s="70"/>
      <c r="C11" s="70"/>
      <c r="D11" s="70"/>
      <c r="E11" s="70"/>
      <c r="F11" s="70"/>
      <c r="G11" s="71"/>
      <c r="H11" s="1"/>
      <c r="I11" s="1"/>
      <c r="J11" s="1"/>
    </row>
    <row r="12" spans="1:10" ht="12" customHeight="1">
      <c r="A12" s="32" t="s">
        <v>41</v>
      </c>
      <c r="B12" s="15" t="s">
        <v>6</v>
      </c>
      <c r="C12" s="72" t="s">
        <v>74</v>
      </c>
      <c r="D12" s="73"/>
      <c r="E12" s="74"/>
      <c r="F12" s="34">
        <v>2000</v>
      </c>
      <c r="G12" s="95"/>
      <c r="H12" s="1"/>
      <c r="I12" s="1"/>
      <c r="J12" s="1"/>
    </row>
    <row r="13" spans="1:10" ht="12.75" customHeight="1">
      <c r="A13" s="32" t="s">
        <v>42</v>
      </c>
      <c r="B13" s="15" t="s">
        <v>18</v>
      </c>
      <c r="C13" s="31" t="s">
        <v>16</v>
      </c>
      <c r="D13" s="31">
        <v>138</v>
      </c>
      <c r="E13" s="33">
        <v>50</v>
      </c>
      <c r="F13" s="34">
        <f>E13*D13</f>
        <v>6900</v>
      </c>
      <c r="G13" s="96"/>
      <c r="H13" s="1"/>
      <c r="I13" s="1"/>
      <c r="J13" s="1"/>
    </row>
    <row r="14" spans="1:10" ht="15.75" customHeight="1">
      <c r="A14" s="79" t="s">
        <v>23</v>
      </c>
      <c r="B14" s="80"/>
      <c r="C14" s="80"/>
      <c r="D14" s="80"/>
      <c r="E14" s="81"/>
      <c r="F14" s="48">
        <f>SUM(F12:F13)</f>
        <v>8900</v>
      </c>
      <c r="G14" s="16"/>
      <c r="H14" s="1"/>
      <c r="I14" s="1"/>
      <c r="J14" s="1"/>
    </row>
    <row r="15" spans="1:10" ht="15">
      <c r="A15" s="98" t="s">
        <v>27</v>
      </c>
      <c r="B15" s="99"/>
      <c r="C15" s="99"/>
      <c r="D15" s="99"/>
      <c r="E15" s="99"/>
      <c r="F15" s="99"/>
      <c r="G15" s="100"/>
      <c r="H15" s="1"/>
      <c r="I15" s="1"/>
      <c r="J15" s="1"/>
    </row>
    <row r="16" spans="1:10" ht="25.5">
      <c r="A16" s="32" t="s">
        <v>43</v>
      </c>
      <c r="B16" s="19" t="s">
        <v>92</v>
      </c>
      <c r="C16" s="31" t="s">
        <v>16</v>
      </c>
      <c r="D16" s="31">
        <v>138</v>
      </c>
      <c r="E16" s="33">
        <v>150</v>
      </c>
      <c r="F16" s="35">
        <f aca="true" t="shared" si="0" ref="F16:F24">E16*D16</f>
        <v>20700</v>
      </c>
      <c r="G16" s="49"/>
      <c r="H16" s="1"/>
      <c r="I16" s="1"/>
      <c r="J16" s="1"/>
    </row>
    <row r="17" spans="1:10" ht="12.75">
      <c r="A17" s="32" t="s">
        <v>44</v>
      </c>
      <c r="B17" s="19" t="s">
        <v>49</v>
      </c>
      <c r="C17" s="31" t="s">
        <v>50</v>
      </c>
      <c r="D17" s="31">
        <v>43</v>
      </c>
      <c r="E17" s="33">
        <v>800</v>
      </c>
      <c r="F17" s="35">
        <f t="shared" si="0"/>
        <v>34400</v>
      </c>
      <c r="G17" s="18"/>
      <c r="H17" s="1"/>
      <c r="I17" s="1"/>
      <c r="J17" s="1"/>
    </row>
    <row r="18" spans="1:10" ht="25.5">
      <c r="A18" s="32" t="s">
        <v>45</v>
      </c>
      <c r="B18" s="19" t="s">
        <v>81</v>
      </c>
      <c r="C18" s="31" t="s">
        <v>50</v>
      </c>
      <c r="D18" s="31">
        <v>43</v>
      </c>
      <c r="E18" s="33">
        <v>100</v>
      </c>
      <c r="F18" s="35">
        <f t="shared" si="0"/>
        <v>4300</v>
      </c>
      <c r="G18" s="56"/>
      <c r="H18" s="1"/>
      <c r="I18" s="1"/>
      <c r="J18" s="1"/>
    </row>
    <row r="19" spans="1:10" ht="12.75">
      <c r="A19" s="32" t="s">
        <v>52</v>
      </c>
      <c r="B19" s="19" t="s">
        <v>82</v>
      </c>
      <c r="C19" s="31" t="s">
        <v>50</v>
      </c>
      <c r="D19" s="31">
        <v>43</v>
      </c>
      <c r="E19" s="33">
        <v>150</v>
      </c>
      <c r="F19" s="35">
        <f t="shared" si="0"/>
        <v>6450</v>
      </c>
      <c r="G19" s="56"/>
      <c r="H19" s="1"/>
      <c r="I19" s="1"/>
      <c r="J19" s="1"/>
    </row>
    <row r="20" spans="1:10" ht="12.75">
      <c r="A20" s="32" t="s">
        <v>56</v>
      </c>
      <c r="B20" s="19" t="s">
        <v>83</v>
      </c>
      <c r="C20" s="31" t="s">
        <v>15</v>
      </c>
      <c r="D20" s="31">
        <v>4.1</v>
      </c>
      <c r="E20" s="33">
        <v>3000</v>
      </c>
      <c r="F20" s="35">
        <f t="shared" si="0"/>
        <v>12299.999999999998</v>
      </c>
      <c r="G20" s="56"/>
      <c r="H20" s="1"/>
      <c r="I20" s="1"/>
      <c r="J20" s="1"/>
    </row>
    <row r="21" spans="1:10" ht="12.75">
      <c r="A21" s="32" t="s">
        <v>61</v>
      </c>
      <c r="B21" s="19" t="s">
        <v>84</v>
      </c>
      <c r="C21" s="31" t="s">
        <v>19</v>
      </c>
      <c r="D21" s="31">
        <v>84</v>
      </c>
      <c r="E21" s="33">
        <v>300</v>
      </c>
      <c r="F21" s="35">
        <f t="shared" si="0"/>
        <v>25200</v>
      </c>
      <c r="G21" s="56"/>
      <c r="H21" s="1"/>
      <c r="I21" s="1"/>
      <c r="J21" s="1"/>
    </row>
    <row r="22" spans="1:10" ht="12.75">
      <c r="A22" s="32" t="s">
        <v>76</v>
      </c>
      <c r="B22" s="19" t="s">
        <v>85</v>
      </c>
      <c r="C22" s="31" t="s">
        <v>19</v>
      </c>
      <c r="D22" s="31">
        <v>84</v>
      </c>
      <c r="E22" s="33">
        <v>200</v>
      </c>
      <c r="F22" s="35">
        <f t="shared" si="0"/>
        <v>16800</v>
      </c>
      <c r="G22" s="56"/>
      <c r="H22" s="1"/>
      <c r="I22" s="1"/>
      <c r="J22" s="1"/>
    </row>
    <row r="23" spans="1:10" ht="12.75">
      <c r="A23" s="32" t="s">
        <v>77</v>
      </c>
      <c r="B23" s="19" t="s">
        <v>86</v>
      </c>
      <c r="C23" s="31" t="s">
        <v>16</v>
      </c>
      <c r="D23" s="31">
        <v>32.2</v>
      </c>
      <c r="E23" s="33">
        <v>50</v>
      </c>
      <c r="F23" s="35">
        <f t="shared" si="0"/>
        <v>1610.0000000000002</v>
      </c>
      <c r="G23" s="56"/>
      <c r="H23" s="1"/>
      <c r="I23" s="1"/>
      <c r="J23" s="1"/>
    </row>
    <row r="24" spans="1:10" ht="12.75">
      <c r="A24" s="32" t="s">
        <v>91</v>
      </c>
      <c r="B24" s="19" t="s">
        <v>87</v>
      </c>
      <c r="C24" s="31" t="s">
        <v>15</v>
      </c>
      <c r="D24" s="31">
        <v>14.8</v>
      </c>
      <c r="E24" s="33">
        <v>2000</v>
      </c>
      <c r="F24" s="35">
        <f t="shared" si="0"/>
        <v>29600</v>
      </c>
      <c r="G24" s="56"/>
      <c r="H24" s="1"/>
      <c r="I24" s="1"/>
      <c r="J24" s="1"/>
    </row>
    <row r="25" spans="1:10" ht="15">
      <c r="A25" s="79" t="s">
        <v>51</v>
      </c>
      <c r="B25" s="80"/>
      <c r="C25" s="80"/>
      <c r="D25" s="80"/>
      <c r="E25" s="81"/>
      <c r="F25" s="50">
        <f>SUM(F16:F24)</f>
        <v>151360</v>
      </c>
      <c r="G25" s="49"/>
      <c r="H25" s="1"/>
      <c r="I25" s="1"/>
      <c r="J25" s="1"/>
    </row>
    <row r="26" spans="1:10" ht="15">
      <c r="A26" s="82" t="s">
        <v>71</v>
      </c>
      <c r="B26" s="83"/>
      <c r="C26" s="83"/>
      <c r="D26" s="83"/>
      <c r="E26" s="83"/>
      <c r="F26" s="83"/>
      <c r="G26" s="84"/>
      <c r="H26" s="1"/>
      <c r="I26" s="1"/>
      <c r="J26" s="1"/>
    </row>
    <row r="27" spans="1:10" ht="12.75">
      <c r="A27" s="32" t="s">
        <v>30</v>
      </c>
      <c r="B27" s="19" t="s">
        <v>65</v>
      </c>
      <c r="C27" s="31" t="s">
        <v>28</v>
      </c>
      <c r="D27" s="31">
        <v>23</v>
      </c>
      <c r="E27" s="33">
        <v>280</v>
      </c>
      <c r="F27" s="35">
        <f aca="true" t="shared" si="1" ref="F27:F40">E27*D27</f>
        <v>6440</v>
      </c>
      <c r="G27" s="51"/>
      <c r="H27" s="1"/>
      <c r="I27" s="1"/>
      <c r="J27" s="1"/>
    </row>
    <row r="28" spans="1:10" ht="13.5" customHeight="1">
      <c r="A28" s="32" t="s">
        <v>31</v>
      </c>
      <c r="B28" s="19" t="s">
        <v>72</v>
      </c>
      <c r="C28" s="31" t="s">
        <v>29</v>
      </c>
      <c r="D28" s="31">
        <v>50</v>
      </c>
      <c r="E28" s="33">
        <v>70</v>
      </c>
      <c r="F28" s="35">
        <f t="shared" si="1"/>
        <v>3500</v>
      </c>
      <c r="G28" s="51"/>
      <c r="H28" s="1"/>
      <c r="I28" s="1"/>
      <c r="J28" s="1"/>
    </row>
    <row r="29" spans="1:10" ht="13.5" customHeight="1">
      <c r="A29" s="32" t="s">
        <v>32</v>
      </c>
      <c r="B29" s="19" t="s">
        <v>73</v>
      </c>
      <c r="C29" s="31" t="s">
        <v>57</v>
      </c>
      <c r="D29" s="31">
        <v>45</v>
      </c>
      <c r="E29" s="33">
        <v>240</v>
      </c>
      <c r="F29" s="35">
        <f t="shared" si="1"/>
        <v>10800</v>
      </c>
      <c r="G29" s="51"/>
      <c r="H29" s="1"/>
      <c r="I29" s="1"/>
      <c r="J29" s="1"/>
    </row>
    <row r="30" spans="1:10" ht="13.5" customHeight="1">
      <c r="A30" s="32" t="s">
        <v>33</v>
      </c>
      <c r="B30" s="19" t="s">
        <v>88</v>
      </c>
      <c r="C30" s="31" t="s">
        <v>89</v>
      </c>
      <c r="D30" s="31">
        <v>2</v>
      </c>
      <c r="E30" s="33">
        <v>4500</v>
      </c>
      <c r="F30" s="35">
        <f t="shared" si="1"/>
        <v>9000</v>
      </c>
      <c r="G30" s="51"/>
      <c r="H30" s="1"/>
      <c r="I30" s="1"/>
      <c r="J30" s="1"/>
    </row>
    <row r="31" spans="1:10" ht="13.5" customHeight="1">
      <c r="A31" s="32" t="s">
        <v>34</v>
      </c>
      <c r="B31" s="19" t="s">
        <v>58</v>
      </c>
      <c r="C31" s="31" t="s">
        <v>89</v>
      </c>
      <c r="D31" s="31">
        <v>2</v>
      </c>
      <c r="E31" s="33">
        <v>6500</v>
      </c>
      <c r="F31" s="35">
        <f t="shared" si="1"/>
        <v>13000</v>
      </c>
      <c r="G31" s="51"/>
      <c r="H31" s="1"/>
      <c r="I31" s="1"/>
      <c r="J31" s="1"/>
    </row>
    <row r="32" spans="1:10" ht="12.75">
      <c r="A32" s="32" t="s">
        <v>35</v>
      </c>
      <c r="B32" s="19" t="s">
        <v>64</v>
      </c>
      <c r="C32" s="31" t="s">
        <v>29</v>
      </c>
      <c r="D32" s="31">
        <v>2000</v>
      </c>
      <c r="E32" s="33">
        <v>25</v>
      </c>
      <c r="F32" s="35">
        <f t="shared" si="1"/>
        <v>50000</v>
      </c>
      <c r="G32" s="51"/>
      <c r="H32" s="1"/>
      <c r="I32" s="1"/>
      <c r="J32" s="1"/>
    </row>
    <row r="33" spans="1:10" ht="12.75">
      <c r="A33" s="32" t="s">
        <v>36</v>
      </c>
      <c r="B33" s="19" t="s">
        <v>66</v>
      </c>
      <c r="C33" s="31" t="s">
        <v>29</v>
      </c>
      <c r="D33" s="31">
        <v>50</v>
      </c>
      <c r="E33" s="33">
        <v>34</v>
      </c>
      <c r="F33" s="35">
        <f t="shared" si="1"/>
        <v>1700</v>
      </c>
      <c r="G33" s="17"/>
      <c r="H33" s="1"/>
      <c r="I33" s="1"/>
      <c r="J33" s="1"/>
    </row>
    <row r="34" spans="1:10" ht="13.5" customHeight="1">
      <c r="A34" s="32" t="s">
        <v>37</v>
      </c>
      <c r="B34" s="19" t="s">
        <v>90</v>
      </c>
      <c r="C34" s="31" t="s">
        <v>68</v>
      </c>
      <c r="D34" s="31">
        <v>16</v>
      </c>
      <c r="E34" s="33">
        <v>3000</v>
      </c>
      <c r="F34" s="35">
        <f t="shared" si="1"/>
        <v>48000</v>
      </c>
      <c r="G34" s="52"/>
      <c r="H34" s="1"/>
      <c r="I34" s="1"/>
      <c r="J34" s="1"/>
    </row>
    <row r="35" spans="1:10" ht="13.5" customHeight="1">
      <c r="A35" s="32" t="s">
        <v>38</v>
      </c>
      <c r="B35" s="19" t="s">
        <v>67</v>
      </c>
      <c r="C35" s="31" t="s">
        <v>68</v>
      </c>
      <c r="D35" s="31">
        <v>2.3</v>
      </c>
      <c r="E35" s="33">
        <v>5000</v>
      </c>
      <c r="F35" s="35">
        <f t="shared" si="1"/>
        <v>11500</v>
      </c>
      <c r="G35" s="18"/>
      <c r="H35" s="1"/>
      <c r="I35" s="1"/>
      <c r="J35" s="1"/>
    </row>
    <row r="36" spans="1:10" ht="13.5" customHeight="1">
      <c r="A36" s="32" t="s">
        <v>39</v>
      </c>
      <c r="B36" s="19" t="s">
        <v>69</v>
      </c>
      <c r="C36" s="31" t="s">
        <v>68</v>
      </c>
      <c r="D36" s="31">
        <v>1</v>
      </c>
      <c r="E36" s="33">
        <v>5000</v>
      </c>
      <c r="F36" s="35">
        <f t="shared" si="1"/>
        <v>5000</v>
      </c>
      <c r="G36" s="18"/>
      <c r="H36" s="1"/>
      <c r="I36" s="1"/>
      <c r="J36" s="1"/>
    </row>
    <row r="37" spans="1:10" ht="13.5" customHeight="1">
      <c r="A37" s="32" t="s">
        <v>40</v>
      </c>
      <c r="B37" s="19" t="s">
        <v>59</v>
      </c>
      <c r="C37" s="31" t="s">
        <v>50</v>
      </c>
      <c r="D37" s="31">
        <v>100</v>
      </c>
      <c r="E37" s="33">
        <v>12</v>
      </c>
      <c r="F37" s="35">
        <f t="shared" si="1"/>
        <v>1200</v>
      </c>
      <c r="G37" s="18"/>
      <c r="H37" s="1"/>
      <c r="I37" s="1"/>
      <c r="J37" s="1"/>
    </row>
    <row r="38" spans="1:10" ht="13.5" customHeight="1">
      <c r="A38" s="32" t="s">
        <v>46</v>
      </c>
      <c r="B38" s="19" t="s">
        <v>60</v>
      </c>
      <c r="C38" s="31" t="s">
        <v>19</v>
      </c>
      <c r="D38" s="31">
        <v>50</v>
      </c>
      <c r="E38" s="33">
        <v>22</v>
      </c>
      <c r="F38" s="35">
        <f t="shared" si="1"/>
        <v>1100</v>
      </c>
      <c r="G38" s="18"/>
      <c r="H38" s="1"/>
      <c r="I38" s="1"/>
      <c r="J38" s="1"/>
    </row>
    <row r="39" spans="1:10" ht="13.5" customHeight="1">
      <c r="A39" s="32" t="s">
        <v>47</v>
      </c>
      <c r="B39" s="19" t="s">
        <v>53</v>
      </c>
      <c r="C39" s="31" t="s">
        <v>15</v>
      </c>
      <c r="D39" s="31">
        <v>3.3</v>
      </c>
      <c r="E39" s="33">
        <v>1200</v>
      </c>
      <c r="F39" s="35">
        <f t="shared" si="1"/>
        <v>3960</v>
      </c>
      <c r="G39" s="18"/>
      <c r="H39" s="1"/>
      <c r="I39" s="1"/>
      <c r="J39" s="1"/>
    </row>
    <row r="40" spans="1:10" ht="14.25" customHeight="1">
      <c r="A40" s="32" t="s">
        <v>62</v>
      </c>
      <c r="B40" s="19" t="s">
        <v>70</v>
      </c>
      <c r="C40" s="31" t="s">
        <v>54</v>
      </c>
      <c r="D40" s="31">
        <v>3</v>
      </c>
      <c r="E40" s="33">
        <v>1140</v>
      </c>
      <c r="F40" s="35">
        <f t="shared" si="1"/>
        <v>3420</v>
      </c>
      <c r="G40" s="18"/>
      <c r="H40" s="1"/>
      <c r="I40" s="1"/>
      <c r="J40" s="1"/>
    </row>
    <row r="41" spans="1:10" ht="14.25" customHeight="1">
      <c r="A41" s="32" t="s">
        <v>48</v>
      </c>
      <c r="B41" s="19" t="s">
        <v>55</v>
      </c>
      <c r="C41" s="31"/>
      <c r="D41" s="31"/>
      <c r="E41" s="33"/>
      <c r="F41" s="35">
        <v>5000</v>
      </c>
      <c r="G41" s="18"/>
      <c r="H41" s="1"/>
      <c r="I41" s="1"/>
      <c r="J41" s="1"/>
    </row>
    <row r="42" spans="1:10" ht="14.25" customHeight="1">
      <c r="A42" s="79" t="s">
        <v>9</v>
      </c>
      <c r="B42" s="80"/>
      <c r="C42" s="80"/>
      <c r="D42" s="80"/>
      <c r="E42" s="81"/>
      <c r="F42" s="36">
        <f>SUM(F27:F41)</f>
        <v>173620</v>
      </c>
      <c r="G42" s="18"/>
      <c r="H42" s="1"/>
      <c r="I42" s="1"/>
      <c r="J42" s="1"/>
    </row>
    <row r="43" spans="1:10" ht="13.5">
      <c r="A43" s="76" t="s">
        <v>24</v>
      </c>
      <c r="B43" s="77"/>
      <c r="C43" s="77"/>
      <c r="D43" s="77"/>
      <c r="E43" s="78"/>
      <c r="F43" s="37">
        <f>F25+F14</f>
        <v>160260</v>
      </c>
      <c r="G43" s="27"/>
      <c r="H43" s="3"/>
      <c r="I43" s="3"/>
      <c r="J43" s="3"/>
    </row>
    <row r="44" spans="1:10" ht="12.75">
      <c r="A44" s="22"/>
      <c r="B44" s="23" t="s">
        <v>10</v>
      </c>
      <c r="C44" s="42"/>
      <c r="D44" s="43">
        <v>1.05</v>
      </c>
      <c r="E44" s="38"/>
      <c r="F44" s="38">
        <f>F43/100*105</f>
        <v>168273</v>
      </c>
      <c r="G44" s="28"/>
      <c r="H44" s="4"/>
      <c r="I44" s="4"/>
      <c r="J44" s="4"/>
    </row>
    <row r="45" spans="1:10" ht="12.75">
      <c r="A45" s="22"/>
      <c r="B45" s="23" t="s">
        <v>11</v>
      </c>
      <c r="C45" s="42"/>
      <c r="D45" s="43">
        <v>0.45</v>
      </c>
      <c r="E45" s="38"/>
      <c r="F45" s="38">
        <f>F43/100*45</f>
        <v>72117</v>
      </c>
      <c r="G45" s="28"/>
      <c r="H45" s="4"/>
      <c r="I45" s="4"/>
      <c r="J45" s="4"/>
    </row>
    <row r="46" spans="1:10" ht="11.25" customHeight="1">
      <c r="A46" s="20"/>
      <c r="B46" s="47" t="s">
        <v>20</v>
      </c>
      <c r="C46" s="44"/>
      <c r="D46" s="45"/>
      <c r="E46" s="46"/>
      <c r="F46" s="39">
        <f>F44+F45</f>
        <v>240390</v>
      </c>
      <c r="G46" s="27"/>
      <c r="H46" s="3"/>
      <c r="I46" s="3"/>
      <c r="J46" s="3"/>
    </row>
    <row r="47" spans="1:10" ht="12.75">
      <c r="A47" s="22"/>
      <c r="B47" s="23" t="s">
        <v>12</v>
      </c>
      <c r="C47" s="42"/>
      <c r="D47" s="42"/>
      <c r="E47" s="38"/>
      <c r="F47" s="40">
        <f>F42</f>
        <v>173620</v>
      </c>
      <c r="G47" s="29"/>
      <c r="H47" s="4"/>
      <c r="I47" s="4"/>
      <c r="J47" s="5"/>
    </row>
    <row r="48" spans="1:10" ht="12.75">
      <c r="A48" s="22"/>
      <c r="B48" s="23" t="s">
        <v>13</v>
      </c>
      <c r="C48" s="42"/>
      <c r="D48" s="43">
        <v>0.08</v>
      </c>
      <c r="E48" s="38"/>
      <c r="F48" s="38">
        <f>F47/100*8</f>
        <v>13889.6</v>
      </c>
      <c r="G48" s="28"/>
      <c r="H48" s="4"/>
      <c r="I48" s="4"/>
      <c r="J48" s="4"/>
    </row>
    <row r="49" spans="1:10" ht="13.5">
      <c r="A49" s="20"/>
      <c r="B49" s="21" t="s">
        <v>14</v>
      </c>
      <c r="C49" s="44"/>
      <c r="D49" s="45"/>
      <c r="E49" s="46"/>
      <c r="F49" s="41">
        <f>F46+F47+F48</f>
        <v>427899.6</v>
      </c>
      <c r="G49" s="27"/>
      <c r="H49" s="3"/>
      <c r="I49" s="3"/>
      <c r="J49" s="3"/>
    </row>
    <row r="50" spans="1:10" ht="2.25" customHeight="1">
      <c r="A50" s="24"/>
      <c r="B50" s="24"/>
      <c r="C50" s="24"/>
      <c r="D50" s="25"/>
      <c r="E50" s="24"/>
      <c r="F50" s="12"/>
      <c r="G50" s="24"/>
      <c r="H50" s="3"/>
      <c r="I50" s="3"/>
      <c r="J50" s="3"/>
    </row>
    <row r="51" spans="1:10" ht="13.5" customHeight="1">
      <c r="A51" s="75" t="s">
        <v>21</v>
      </c>
      <c r="B51" s="75"/>
      <c r="C51" s="75"/>
      <c r="D51" s="75"/>
      <c r="E51" s="75"/>
      <c r="F51" s="75"/>
      <c r="G51" s="75"/>
      <c r="H51" s="3"/>
      <c r="I51" s="3"/>
      <c r="J51" s="3"/>
    </row>
    <row r="52" spans="1:10" ht="12.75" customHeight="1">
      <c r="A52" s="75" t="s">
        <v>22</v>
      </c>
      <c r="B52" s="75"/>
      <c r="C52" s="75"/>
      <c r="D52" s="75"/>
      <c r="E52" s="75"/>
      <c r="F52" s="75"/>
      <c r="G52" s="75"/>
      <c r="H52" s="3"/>
      <c r="I52" s="3"/>
      <c r="J52" s="3"/>
    </row>
    <row r="53" spans="1:10" ht="27" customHeight="1">
      <c r="A53" s="75" t="s">
        <v>75</v>
      </c>
      <c r="B53" s="75"/>
      <c r="C53" s="75"/>
      <c r="D53" s="75"/>
      <c r="E53" s="75"/>
      <c r="F53" s="75"/>
      <c r="G53" s="75"/>
      <c r="H53" s="3"/>
      <c r="I53" s="3"/>
      <c r="J53" s="3"/>
    </row>
    <row r="54" spans="1:10" ht="9.75" customHeight="1">
      <c r="A54" s="10"/>
      <c r="B54" s="26"/>
      <c r="C54" s="26"/>
      <c r="D54" s="26"/>
      <c r="E54" s="26"/>
      <c r="F54" s="26"/>
      <c r="G54" s="26"/>
      <c r="H54" s="2"/>
      <c r="I54" s="2"/>
      <c r="J54" s="2"/>
    </row>
    <row r="55" spans="1:10" ht="18" customHeight="1">
      <c r="A55" s="10"/>
      <c r="B55" s="85" t="s">
        <v>79</v>
      </c>
      <c r="C55" s="86"/>
      <c r="D55" s="86"/>
      <c r="E55" s="86"/>
      <c r="F55" s="86"/>
      <c r="G55" s="86"/>
      <c r="H55" s="2"/>
      <c r="I55" s="2"/>
      <c r="J55" s="2"/>
    </row>
    <row r="56" spans="2:7" ht="18" customHeight="1">
      <c r="B56" s="85" t="s">
        <v>78</v>
      </c>
      <c r="C56" s="86"/>
      <c r="D56" s="86"/>
      <c r="E56" s="86"/>
      <c r="F56" s="86"/>
      <c r="G56" s="86"/>
    </row>
    <row r="57" spans="1:7" ht="12.75">
      <c r="A57" s="53"/>
      <c r="B57" s="53"/>
      <c r="C57" s="53"/>
      <c r="D57" s="53"/>
      <c r="E57" s="53"/>
      <c r="F57" s="53"/>
      <c r="G57" s="53"/>
    </row>
    <row r="58" spans="1:7" ht="12.75">
      <c r="A58" s="55"/>
      <c r="B58" s="54"/>
      <c r="C58" s="55"/>
      <c r="D58" s="55"/>
      <c r="E58" s="53"/>
      <c r="F58" s="53"/>
      <c r="G58" s="53"/>
    </row>
    <row r="59" spans="1:7" ht="12.75">
      <c r="A59" s="55"/>
      <c r="B59" s="54"/>
      <c r="C59" s="55"/>
      <c r="D59" s="55"/>
      <c r="E59" s="53"/>
      <c r="F59" s="53"/>
      <c r="G59" s="53"/>
    </row>
    <row r="60" spans="1:7" ht="12.75">
      <c r="A60" s="55"/>
      <c r="B60" s="54"/>
      <c r="C60" s="55"/>
      <c r="D60" s="55"/>
      <c r="E60" s="53"/>
      <c r="F60" s="53"/>
      <c r="G60" s="53"/>
    </row>
    <row r="61" spans="1:7" ht="12.75">
      <c r="A61" s="55"/>
      <c r="B61" s="54"/>
      <c r="C61" s="55"/>
      <c r="D61" s="55"/>
      <c r="E61" s="53"/>
      <c r="F61" s="53"/>
      <c r="G61" s="53"/>
    </row>
    <row r="62" spans="1:7" ht="12.75">
      <c r="A62" s="55"/>
      <c r="B62" s="54"/>
      <c r="C62" s="55"/>
      <c r="D62" s="55"/>
      <c r="E62" s="53"/>
      <c r="F62" s="53"/>
      <c r="G62" s="53"/>
    </row>
    <row r="63" spans="1:7" ht="12.75">
      <c r="A63" s="55"/>
      <c r="B63" s="54"/>
      <c r="C63" s="55"/>
      <c r="D63" s="55"/>
      <c r="E63" s="53"/>
      <c r="F63" s="53"/>
      <c r="G63" s="53"/>
    </row>
    <row r="64" spans="1:7" ht="12.75">
      <c r="A64" s="55"/>
      <c r="B64" s="54"/>
      <c r="C64" s="55"/>
      <c r="D64" s="55"/>
      <c r="E64" s="53"/>
      <c r="F64" s="53"/>
      <c r="G64" s="53"/>
    </row>
    <row r="65" spans="1:7" ht="12.75">
      <c r="A65" s="55"/>
      <c r="B65" s="54"/>
      <c r="C65" s="55"/>
      <c r="D65" s="55"/>
      <c r="E65" s="53"/>
      <c r="F65" s="53"/>
      <c r="G65" s="53"/>
    </row>
    <row r="66" spans="1:7" ht="12.75">
      <c r="A66" s="55"/>
      <c r="B66" s="54"/>
      <c r="C66" s="55"/>
      <c r="D66" s="55"/>
      <c r="E66" s="53"/>
      <c r="F66" s="53"/>
      <c r="G66" s="53"/>
    </row>
    <row r="67" spans="1:7" ht="12.75">
      <c r="A67" s="55"/>
      <c r="B67" s="54"/>
      <c r="C67" s="55"/>
      <c r="D67" s="55"/>
      <c r="E67" s="53"/>
      <c r="F67" s="53"/>
      <c r="G67" s="53"/>
    </row>
    <row r="68" spans="1:7" ht="12.75">
      <c r="A68" s="55"/>
      <c r="B68" s="53"/>
      <c r="C68" s="55"/>
      <c r="D68" s="55"/>
      <c r="E68" s="53"/>
      <c r="F68" s="53"/>
      <c r="G68" s="53"/>
    </row>
    <row r="69" spans="1:7" ht="12.75">
      <c r="A69" s="53"/>
      <c r="B69" s="53"/>
      <c r="C69" s="53"/>
      <c r="D69" s="55"/>
      <c r="E69" s="53"/>
      <c r="F69" s="53"/>
      <c r="G69" s="53"/>
    </row>
    <row r="70" spans="1:7" ht="12.75">
      <c r="A70" s="53"/>
      <c r="B70" s="53"/>
      <c r="C70" s="53"/>
      <c r="D70" s="53"/>
      <c r="E70" s="53"/>
      <c r="F70" s="53"/>
      <c r="G70" s="53"/>
    </row>
    <row r="71" spans="1:7" ht="12.75">
      <c r="A71" s="53"/>
      <c r="B71" s="53"/>
      <c r="C71" s="53"/>
      <c r="D71" s="53"/>
      <c r="E71" s="53"/>
      <c r="F71" s="53"/>
      <c r="G71" s="53"/>
    </row>
  </sheetData>
  <sheetProtection/>
  <mergeCells count="28">
    <mergeCell ref="G9:G10"/>
    <mergeCell ref="A15:G15"/>
    <mergeCell ref="A9:A10"/>
    <mergeCell ref="B9:B10"/>
    <mergeCell ref="A53:G53"/>
    <mergeCell ref="B55:G55"/>
    <mergeCell ref="E9:E10"/>
    <mergeCell ref="F9:F10"/>
    <mergeCell ref="B56:G56"/>
    <mergeCell ref="C1:G1"/>
    <mergeCell ref="A3:B3"/>
    <mergeCell ref="E3:G3"/>
    <mergeCell ref="A4:B4"/>
    <mergeCell ref="C9:C10"/>
    <mergeCell ref="A14:E14"/>
    <mergeCell ref="A6:G6"/>
    <mergeCell ref="G12:G13"/>
    <mergeCell ref="D9:D10"/>
    <mergeCell ref="B7:G7"/>
    <mergeCell ref="A8:G8"/>
    <mergeCell ref="A11:G11"/>
    <mergeCell ref="C12:E12"/>
    <mergeCell ref="A52:G52"/>
    <mergeCell ref="A43:E43"/>
    <mergeCell ref="A51:G51"/>
    <mergeCell ref="A42:E42"/>
    <mergeCell ref="A26:G26"/>
    <mergeCell ref="A25:E25"/>
  </mergeCells>
  <printOptions/>
  <pageMargins left="0.7" right="0.25" top="0.51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3.875" style="0" customWidth="1"/>
    <col min="2" max="2" width="49.75390625" style="0" customWidth="1"/>
    <col min="3" max="3" width="8.25390625" style="0" customWidth="1"/>
    <col min="4" max="4" width="8.875" style="0" customWidth="1"/>
    <col min="5" max="5" width="13.625" style="0" customWidth="1"/>
    <col min="6" max="6" width="13.875" style="0" customWidth="1"/>
    <col min="7" max="7" width="33.75390625" style="0" customWidth="1"/>
  </cols>
  <sheetData>
    <row r="1" spans="1:7" ht="12.75">
      <c r="A1" s="88" t="s">
        <v>186</v>
      </c>
      <c r="B1" s="88"/>
      <c r="C1" s="10"/>
      <c r="D1" s="11" t="s">
        <v>8</v>
      </c>
      <c r="E1" s="89" t="s">
        <v>175</v>
      </c>
      <c r="F1" s="89"/>
      <c r="G1" s="89"/>
    </row>
    <row r="2" spans="1:7" ht="13.5">
      <c r="A2" s="90" t="s">
        <v>187</v>
      </c>
      <c r="B2" s="90"/>
      <c r="C2" s="10"/>
      <c r="D2" s="11" t="s">
        <v>0</v>
      </c>
      <c r="E2" s="30">
        <f>F76</f>
        <v>1284871.62</v>
      </c>
      <c r="F2" s="10"/>
      <c r="G2" s="10"/>
    </row>
    <row r="3" spans="1:7" ht="15.75">
      <c r="A3" s="93" t="s">
        <v>182</v>
      </c>
      <c r="B3" s="94"/>
      <c r="C3" s="94"/>
      <c r="D3" s="94"/>
      <c r="E3" s="94"/>
      <c r="F3" s="94"/>
      <c r="G3" s="94"/>
    </row>
    <row r="4" spans="1:7" ht="15">
      <c r="A4" s="68" t="s">
        <v>185</v>
      </c>
      <c r="B4" s="68"/>
      <c r="C4" s="68"/>
      <c r="D4" s="68"/>
      <c r="E4" s="68"/>
      <c r="F4" s="68"/>
      <c r="G4" s="68"/>
    </row>
    <row r="5" spans="1:7" ht="12.75">
      <c r="A5" s="101" t="s">
        <v>7</v>
      </c>
      <c r="B5" s="91" t="s">
        <v>1</v>
      </c>
      <c r="C5" s="91" t="s">
        <v>26</v>
      </c>
      <c r="D5" s="91" t="s">
        <v>2</v>
      </c>
      <c r="E5" s="91" t="s">
        <v>3</v>
      </c>
      <c r="F5" s="91" t="s">
        <v>4</v>
      </c>
      <c r="G5" s="91" t="s">
        <v>5</v>
      </c>
    </row>
    <row r="6" spans="1:7" ht="12.75">
      <c r="A6" s="101"/>
      <c r="B6" s="97"/>
      <c r="C6" s="92"/>
      <c r="D6" s="97"/>
      <c r="E6" s="97"/>
      <c r="F6" s="97"/>
      <c r="G6" s="97"/>
    </row>
    <row r="7" spans="1:7" ht="15">
      <c r="A7" s="69" t="s">
        <v>17</v>
      </c>
      <c r="B7" s="70"/>
      <c r="C7" s="70"/>
      <c r="D7" s="70"/>
      <c r="E7" s="70"/>
      <c r="F7" s="70"/>
      <c r="G7" s="71"/>
    </row>
    <row r="8" spans="1:7" ht="12.75">
      <c r="A8" s="32" t="s">
        <v>41</v>
      </c>
      <c r="B8" s="15" t="s">
        <v>6</v>
      </c>
      <c r="C8" s="72"/>
      <c r="D8" s="73"/>
      <c r="E8" s="74"/>
      <c r="F8" s="34"/>
      <c r="G8" s="95"/>
    </row>
    <row r="9" spans="1:7" ht="12.75">
      <c r="A9" s="32" t="s">
        <v>42</v>
      </c>
      <c r="B9" s="15" t="s">
        <v>18</v>
      </c>
      <c r="C9" s="31" t="s">
        <v>16</v>
      </c>
      <c r="D9" s="31">
        <v>179</v>
      </c>
      <c r="E9" s="33">
        <v>200</v>
      </c>
      <c r="F9" s="34"/>
      <c r="G9" s="96"/>
    </row>
    <row r="10" spans="1:7" ht="13.5">
      <c r="A10" s="79" t="s">
        <v>23</v>
      </c>
      <c r="B10" s="80"/>
      <c r="C10" s="80"/>
      <c r="D10" s="80"/>
      <c r="E10" s="81"/>
      <c r="F10" s="48">
        <f>SUM(F8:F9)</f>
        <v>0</v>
      </c>
      <c r="G10" s="16"/>
    </row>
    <row r="11" spans="1:7" ht="15">
      <c r="A11" s="82" t="s">
        <v>126</v>
      </c>
      <c r="B11" s="83"/>
      <c r="C11" s="83"/>
      <c r="D11" s="83"/>
      <c r="E11" s="83"/>
      <c r="F11" s="83"/>
      <c r="G11" s="84"/>
    </row>
    <row r="12" spans="1:7" ht="15">
      <c r="A12" s="57"/>
      <c r="B12" s="58" t="s">
        <v>95</v>
      </c>
      <c r="C12" s="57"/>
      <c r="D12" s="57"/>
      <c r="E12" s="57"/>
      <c r="F12" s="57"/>
      <c r="G12" s="57"/>
    </row>
    <row r="13" spans="1:7" ht="12.75">
      <c r="A13" s="32" t="s">
        <v>43</v>
      </c>
      <c r="B13" s="19" t="s">
        <v>121</v>
      </c>
      <c r="C13" s="31" t="s">
        <v>15</v>
      </c>
      <c r="D13" s="31">
        <v>53.1</v>
      </c>
      <c r="E13" s="33">
        <v>120</v>
      </c>
      <c r="F13" s="35">
        <f aca="true" t="shared" si="0" ref="F13:F28">E13*D13</f>
        <v>6372</v>
      </c>
      <c r="G13" s="51"/>
    </row>
    <row r="14" spans="1:7" ht="12.75">
      <c r="A14" s="32" t="s">
        <v>44</v>
      </c>
      <c r="B14" s="19" t="s">
        <v>96</v>
      </c>
      <c r="C14" s="31" t="s">
        <v>15</v>
      </c>
      <c r="D14" s="31">
        <v>53.1</v>
      </c>
      <c r="E14" s="33">
        <v>200</v>
      </c>
      <c r="F14" s="35">
        <f aca="true" t="shared" si="1" ref="F14:F19">E14*D14</f>
        <v>10620</v>
      </c>
      <c r="G14" s="51"/>
    </row>
    <row r="15" spans="1:7" ht="12.75">
      <c r="A15" s="32" t="s">
        <v>45</v>
      </c>
      <c r="B15" s="19" t="s">
        <v>97</v>
      </c>
      <c r="C15" s="31" t="s">
        <v>19</v>
      </c>
      <c r="D15" s="31">
        <v>71.63</v>
      </c>
      <c r="E15" s="33">
        <v>80</v>
      </c>
      <c r="F15" s="35">
        <f t="shared" si="1"/>
        <v>5730.4</v>
      </c>
      <c r="G15" s="51"/>
    </row>
    <row r="16" spans="1:7" ht="12.75">
      <c r="A16" s="32" t="s">
        <v>52</v>
      </c>
      <c r="B16" s="19" t="s">
        <v>159</v>
      </c>
      <c r="C16" s="31" t="s">
        <v>16</v>
      </c>
      <c r="D16" s="31">
        <v>369.66</v>
      </c>
      <c r="E16" s="33">
        <v>350</v>
      </c>
      <c r="F16" s="35">
        <f t="shared" si="1"/>
        <v>129381.00000000001</v>
      </c>
      <c r="G16" s="51"/>
    </row>
    <row r="17" spans="1:7" ht="25.5">
      <c r="A17" s="32" t="s">
        <v>56</v>
      </c>
      <c r="B17" s="19" t="s">
        <v>98</v>
      </c>
      <c r="C17" s="31" t="s">
        <v>16</v>
      </c>
      <c r="D17" s="31">
        <v>219.4</v>
      </c>
      <c r="E17" s="33">
        <v>120</v>
      </c>
      <c r="F17" s="35">
        <f t="shared" si="1"/>
        <v>26328</v>
      </c>
      <c r="G17" s="51"/>
    </row>
    <row r="18" spans="1:7" ht="12.75">
      <c r="A18" s="32" t="s">
        <v>61</v>
      </c>
      <c r="B18" s="19" t="s">
        <v>99</v>
      </c>
      <c r="C18" s="31" t="s">
        <v>16</v>
      </c>
      <c r="D18" s="31">
        <v>219.4</v>
      </c>
      <c r="E18" s="33">
        <v>50</v>
      </c>
      <c r="F18" s="35">
        <f t="shared" si="1"/>
        <v>10970</v>
      </c>
      <c r="G18" s="51"/>
    </row>
    <row r="19" spans="1:7" ht="12.75">
      <c r="A19" s="32" t="s">
        <v>76</v>
      </c>
      <c r="B19" s="19" t="s">
        <v>160</v>
      </c>
      <c r="C19" s="31" t="s">
        <v>16</v>
      </c>
      <c r="D19" s="31"/>
      <c r="E19" s="33">
        <v>50</v>
      </c>
      <c r="F19" s="35">
        <f t="shared" si="1"/>
        <v>0</v>
      </c>
      <c r="G19" s="51"/>
    </row>
    <row r="20" spans="1:7" ht="12.75">
      <c r="A20" s="32" t="s">
        <v>77</v>
      </c>
      <c r="B20" s="19" t="s">
        <v>100</v>
      </c>
      <c r="C20" s="31" t="s">
        <v>16</v>
      </c>
      <c r="D20" s="31">
        <v>211.3</v>
      </c>
      <c r="E20" s="33">
        <v>150</v>
      </c>
      <c r="F20" s="35">
        <f t="shared" si="0"/>
        <v>31695</v>
      </c>
      <c r="G20" s="51"/>
    </row>
    <row r="21" spans="1:7" ht="12.75">
      <c r="A21" s="32" t="s">
        <v>91</v>
      </c>
      <c r="B21" s="19" t="s">
        <v>161</v>
      </c>
      <c r="C21" s="31" t="s">
        <v>16</v>
      </c>
      <c r="D21" s="31">
        <v>91</v>
      </c>
      <c r="E21" s="33">
        <v>150</v>
      </c>
      <c r="F21" s="35">
        <f t="shared" si="0"/>
        <v>13650</v>
      </c>
      <c r="G21" s="60"/>
    </row>
    <row r="22" spans="1:7" ht="12.75">
      <c r="A22" s="32" t="s">
        <v>127</v>
      </c>
      <c r="B22" s="19" t="s">
        <v>101</v>
      </c>
      <c r="C22" s="31" t="s">
        <v>16</v>
      </c>
      <c r="D22" s="31">
        <v>91</v>
      </c>
      <c r="E22" s="33">
        <v>200</v>
      </c>
      <c r="F22" s="35">
        <f t="shared" si="0"/>
        <v>18200</v>
      </c>
      <c r="G22" s="60"/>
    </row>
    <row r="23" spans="1:7" ht="12.75">
      <c r="A23" s="32" t="s">
        <v>128</v>
      </c>
      <c r="B23" s="19" t="s">
        <v>150</v>
      </c>
      <c r="C23" s="31" t="s">
        <v>16</v>
      </c>
      <c r="D23" s="31">
        <v>191.3</v>
      </c>
      <c r="E23" s="33">
        <v>50</v>
      </c>
      <c r="F23" s="35">
        <f t="shared" si="0"/>
        <v>9565</v>
      </c>
      <c r="G23" s="60"/>
    </row>
    <row r="24" spans="1:7" ht="12.75">
      <c r="A24" s="32" t="s">
        <v>129</v>
      </c>
      <c r="B24" s="19" t="s">
        <v>179</v>
      </c>
      <c r="C24" s="31" t="s">
        <v>16</v>
      </c>
      <c r="D24" s="31">
        <v>191.3</v>
      </c>
      <c r="E24" s="33">
        <v>120</v>
      </c>
      <c r="F24" s="35">
        <f t="shared" si="0"/>
        <v>22956</v>
      </c>
      <c r="G24" s="60"/>
    </row>
    <row r="25" spans="1:7" ht="12.75">
      <c r="A25" s="32" t="s">
        <v>130</v>
      </c>
      <c r="B25" s="19"/>
      <c r="C25" s="31" t="s">
        <v>16</v>
      </c>
      <c r="D25" s="31"/>
      <c r="E25" s="33"/>
      <c r="F25" s="35">
        <f t="shared" si="0"/>
        <v>0</v>
      </c>
      <c r="G25" s="60"/>
    </row>
    <row r="26" spans="1:7" ht="12.75">
      <c r="A26" s="32" t="s">
        <v>131</v>
      </c>
      <c r="B26" s="19" t="s">
        <v>162</v>
      </c>
      <c r="C26" s="31" t="s">
        <v>16</v>
      </c>
      <c r="D26" s="31"/>
      <c r="E26" s="33"/>
      <c r="F26" s="35">
        <f t="shared" si="0"/>
        <v>0</v>
      </c>
      <c r="G26" s="60"/>
    </row>
    <row r="27" spans="1:7" ht="24.75" customHeight="1">
      <c r="A27" s="32" t="s">
        <v>132</v>
      </c>
      <c r="B27" s="19" t="s">
        <v>122</v>
      </c>
      <c r="C27" s="31" t="s">
        <v>16</v>
      </c>
      <c r="D27" s="31"/>
      <c r="E27" s="33">
        <v>80</v>
      </c>
      <c r="F27" s="35">
        <f t="shared" si="0"/>
        <v>0</v>
      </c>
      <c r="G27" s="61" t="s">
        <v>125</v>
      </c>
    </row>
    <row r="28" spans="1:7" ht="13.5" customHeight="1">
      <c r="A28" s="32" t="s">
        <v>133</v>
      </c>
      <c r="B28" s="19" t="s">
        <v>163</v>
      </c>
      <c r="C28" s="31" t="s">
        <v>16</v>
      </c>
      <c r="D28" s="31"/>
      <c r="E28" s="33">
        <v>600</v>
      </c>
      <c r="F28" s="35">
        <f t="shared" si="0"/>
        <v>0</v>
      </c>
      <c r="G28" s="61"/>
    </row>
    <row r="29" spans="1:7" ht="13.5">
      <c r="A29" s="32"/>
      <c r="B29" s="58" t="s">
        <v>102</v>
      </c>
      <c r="C29" s="31"/>
      <c r="D29" s="31"/>
      <c r="E29" s="33"/>
      <c r="F29" s="35"/>
      <c r="G29" s="51"/>
    </row>
    <row r="30" spans="1:7" ht="12.75">
      <c r="A30" s="32" t="s">
        <v>134</v>
      </c>
      <c r="B30" s="19" t="s">
        <v>103</v>
      </c>
      <c r="C30" s="31" t="s">
        <v>16</v>
      </c>
      <c r="D30" s="31">
        <v>277</v>
      </c>
      <c r="E30" s="33">
        <v>220</v>
      </c>
      <c r="F30" s="35">
        <f aca="true" t="shared" si="2" ref="F30:F39">E30*D30</f>
        <v>60940</v>
      </c>
      <c r="G30" s="51"/>
    </row>
    <row r="31" spans="1:7" ht="12.75">
      <c r="A31" s="32" t="s">
        <v>135</v>
      </c>
      <c r="B31" s="19" t="s">
        <v>147</v>
      </c>
      <c r="C31" s="31" t="s">
        <v>16</v>
      </c>
      <c r="D31" s="31">
        <v>65.28</v>
      </c>
      <c r="E31" s="33">
        <v>200</v>
      </c>
      <c r="F31" s="35">
        <f t="shared" si="2"/>
        <v>13056</v>
      </c>
      <c r="G31" s="51"/>
    </row>
    <row r="32" spans="1:7" ht="12.75">
      <c r="A32" s="32" t="s">
        <v>136</v>
      </c>
      <c r="B32" s="19" t="s">
        <v>148</v>
      </c>
      <c r="C32" s="31" t="s">
        <v>16</v>
      </c>
      <c r="D32" s="31">
        <v>0</v>
      </c>
      <c r="E32" s="33">
        <v>125</v>
      </c>
      <c r="F32" s="35">
        <f t="shared" si="2"/>
        <v>0</v>
      </c>
      <c r="G32" s="51"/>
    </row>
    <row r="33" spans="1:7" ht="12.75">
      <c r="A33" s="32" t="s">
        <v>151</v>
      </c>
      <c r="B33" s="19" t="s">
        <v>104</v>
      </c>
      <c r="C33" s="31" t="s">
        <v>16</v>
      </c>
      <c r="D33" s="31">
        <v>18</v>
      </c>
      <c r="E33" s="33">
        <v>100</v>
      </c>
      <c r="F33" s="35">
        <f t="shared" si="2"/>
        <v>1800</v>
      </c>
      <c r="G33" s="51"/>
    </row>
    <row r="34" spans="1:7" ht="12.75">
      <c r="A34" s="32" t="s">
        <v>152</v>
      </c>
      <c r="B34" s="19" t="s">
        <v>105</v>
      </c>
      <c r="C34" s="31" t="s">
        <v>16</v>
      </c>
      <c r="D34" s="31">
        <v>224.61</v>
      </c>
      <c r="E34" s="33">
        <v>50</v>
      </c>
      <c r="F34" s="35">
        <f t="shared" si="2"/>
        <v>11230.5</v>
      </c>
      <c r="G34" s="51"/>
    </row>
    <row r="35" spans="1:7" ht="12.75">
      <c r="A35" s="32" t="s">
        <v>153</v>
      </c>
      <c r="B35" s="19" t="s">
        <v>164</v>
      </c>
      <c r="C35" s="31" t="s">
        <v>16</v>
      </c>
      <c r="D35" s="31">
        <v>224.61</v>
      </c>
      <c r="E35" s="33">
        <v>60</v>
      </c>
      <c r="F35" s="35">
        <f t="shared" si="2"/>
        <v>13476.6</v>
      </c>
      <c r="G35" s="51"/>
    </row>
    <row r="36" spans="1:7" ht="12.75">
      <c r="A36" s="32" t="s">
        <v>154</v>
      </c>
      <c r="B36" s="19" t="s">
        <v>149</v>
      </c>
      <c r="C36" s="31" t="s">
        <v>19</v>
      </c>
      <c r="D36" s="31">
        <v>15.2</v>
      </c>
      <c r="E36" s="33">
        <v>250</v>
      </c>
      <c r="F36" s="35">
        <f t="shared" si="2"/>
        <v>3800</v>
      </c>
      <c r="G36" s="51"/>
    </row>
    <row r="37" spans="1:7" ht="12.75">
      <c r="A37" s="32" t="s">
        <v>155</v>
      </c>
      <c r="B37" s="19"/>
      <c r="C37" s="31" t="s">
        <v>19</v>
      </c>
      <c r="D37" s="31"/>
      <c r="E37" s="33"/>
      <c r="F37" s="35">
        <f>E37*D37</f>
        <v>0</v>
      </c>
      <c r="G37" s="51"/>
    </row>
    <row r="38" spans="1:7" ht="12.75">
      <c r="A38" s="32" t="s">
        <v>157</v>
      </c>
      <c r="B38" s="19" t="s">
        <v>156</v>
      </c>
      <c r="C38" s="31" t="s">
        <v>19</v>
      </c>
      <c r="D38" s="31">
        <v>12.65</v>
      </c>
      <c r="E38" s="33">
        <v>120</v>
      </c>
      <c r="F38" s="35">
        <f>E38*D38</f>
        <v>1518</v>
      </c>
      <c r="G38" s="51"/>
    </row>
    <row r="39" spans="1:7" ht="12.75">
      <c r="A39" s="32" t="s">
        <v>158</v>
      </c>
      <c r="B39" s="19" t="s">
        <v>180</v>
      </c>
      <c r="C39" s="31" t="s">
        <v>16</v>
      </c>
      <c r="D39" s="31">
        <v>224.61</v>
      </c>
      <c r="E39" s="33">
        <v>250</v>
      </c>
      <c r="F39" s="35">
        <f t="shared" si="2"/>
        <v>56152.5</v>
      </c>
      <c r="G39" s="59" t="s">
        <v>165</v>
      </c>
    </row>
    <row r="40" spans="1:7" ht="13.5">
      <c r="A40" s="79" t="s">
        <v>51</v>
      </c>
      <c r="B40" s="80"/>
      <c r="C40" s="80"/>
      <c r="D40" s="80"/>
      <c r="E40" s="81"/>
      <c r="F40" s="36">
        <f>SUM(F13:F39)</f>
        <v>447441</v>
      </c>
      <c r="G40" s="18"/>
    </row>
    <row r="41" spans="1:7" ht="15">
      <c r="A41" s="82" t="s">
        <v>71</v>
      </c>
      <c r="B41" s="83"/>
      <c r="C41" s="83"/>
      <c r="D41" s="83"/>
      <c r="E41" s="83"/>
      <c r="F41" s="83"/>
      <c r="G41" s="84"/>
    </row>
    <row r="42" spans="1:7" ht="12.75">
      <c r="A42" s="32" t="s">
        <v>30</v>
      </c>
      <c r="B42" s="19" t="s">
        <v>108</v>
      </c>
      <c r="C42" s="31" t="s">
        <v>15</v>
      </c>
      <c r="D42" s="31">
        <v>10</v>
      </c>
      <c r="E42" s="33">
        <v>5000</v>
      </c>
      <c r="F42" s="35">
        <f aca="true" t="shared" si="3" ref="F42:F47">E42*D42</f>
        <v>50000</v>
      </c>
      <c r="G42" s="51"/>
    </row>
    <row r="43" spans="1:7" ht="12.75">
      <c r="A43" s="32" t="s">
        <v>31</v>
      </c>
      <c r="B43" s="19" t="s">
        <v>109</v>
      </c>
      <c r="C43" s="31" t="s">
        <v>15</v>
      </c>
      <c r="D43" s="31">
        <v>19</v>
      </c>
      <c r="E43" s="33">
        <v>5000</v>
      </c>
      <c r="F43" s="35">
        <f t="shared" si="3"/>
        <v>95000</v>
      </c>
      <c r="G43" s="51"/>
    </row>
    <row r="44" spans="1:7" ht="12.75">
      <c r="A44" s="32" t="s">
        <v>32</v>
      </c>
      <c r="B44" s="19" t="s">
        <v>123</v>
      </c>
      <c r="C44" s="31" t="s">
        <v>15</v>
      </c>
      <c r="D44" s="31">
        <v>1</v>
      </c>
      <c r="E44" s="33">
        <v>5000</v>
      </c>
      <c r="F44" s="35">
        <f t="shared" si="3"/>
        <v>5000</v>
      </c>
      <c r="G44" s="51"/>
    </row>
    <row r="45" spans="1:7" ht="12.75">
      <c r="A45" s="32" t="s">
        <v>33</v>
      </c>
      <c r="B45" s="19" t="s">
        <v>124</v>
      </c>
      <c r="C45" s="31" t="s">
        <v>15</v>
      </c>
      <c r="D45" s="31">
        <v>16</v>
      </c>
      <c r="E45" s="33">
        <v>5000</v>
      </c>
      <c r="F45" s="35">
        <f>E45*D45</f>
        <v>80000</v>
      </c>
      <c r="G45" s="51"/>
    </row>
    <row r="46" spans="1:7" ht="12.75">
      <c r="A46" s="32" t="s">
        <v>34</v>
      </c>
      <c r="B46" s="19" t="s">
        <v>110</v>
      </c>
      <c r="C46" s="31" t="s">
        <v>15</v>
      </c>
      <c r="D46" s="31">
        <v>3</v>
      </c>
      <c r="E46" s="33">
        <v>5000</v>
      </c>
      <c r="F46" s="35">
        <f>E46*D46</f>
        <v>15000</v>
      </c>
      <c r="G46" s="51"/>
    </row>
    <row r="47" spans="1:7" ht="12.75">
      <c r="A47" s="32" t="s">
        <v>35</v>
      </c>
      <c r="B47" s="19" t="s">
        <v>166</v>
      </c>
      <c r="C47" s="31" t="s">
        <v>15</v>
      </c>
      <c r="D47" s="31">
        <v>1.2</v>
      </c>
      <c r="E47" s="33">
        <v>5000</v>
      </c>
      <c r="F47" s="35">
        <f t="shared" si="3"/>
        <v>6000</v>
      </c>
      <c r="G47" s="51"/>
    </row>
    <row r="48" spans="1:7" ht="12.75">
      <c r="A48" s="32" t="s">
        <v>36</v>
      </c>
      <c r="B48" s="19" t="s">
        <v>167</v>
      </c>
      <c r="C48" s="63" t="s">
        <v>15</v>
      </c>
      <c r="D48" s="63">
        <v>1.2</v>
      </c>
      <c r="E48" s="65">
        <v>5000</v>
      </c>
      <c r="F48" s="66">
        <f>E48*D48</f>
        <v>6000</v>
      </c>
      <c r="G48" s="64"/>
    </row>
    <row r="49" spans="1:7" ht="12.75">
      <c r="A49" s="32" t="s">
        <v>37</v>
      </c>
      <c r="B49" s="19" t="s">
        <v>168</v>
      </c>
      <c r="C49" s="63" t="s">
        <v>15</v>
      </c>
      <c r="D49" s="31">
        <v>1.3</v>
      </c>
      <c r="E49" s="33">
        <v>5000</v>
      </c>
      <c r="F49" s="35">
        <f aca="true" t="shared" si="4" ref="F49:F59">E49*D49</f>
        <v>6500</v>
      </c>
      <c r="G49" s="51"/>
    </row>
    <row r="50" spans="1:7" ht="12.75">
      <c r="A50" s="32" t="s">
        <v>38</v>
      </c>
      <c r="B50" s="19" t="s">
        <v>170</v>
      </c>
      <c r="C50" s="31" t="s">
        <v>28</v>
      </c>
      <c r="D50" s="31">
        <v>4</v>
      </c>
      <c r="E50" s="33">
        <v>1700</v>
      </c>
      <c r="F50" s="35">
        <f>E50*D50</f>
        <v>6800</v>
      </c>
      <c r="G50" s="51" t="s">
        <v>111</v>
      </c>
    </row>
    <row r="51" spans="1:7" ht="12.75">
      <c r="A51" s="32" t="s">
        <v>39</v>
      </c>
      <c r="B51" s="19" t="s">
        <v>65</v>
      </c>
      <c r="C51" s="31" t="s">
        <v>28</v>
      </c>
      <c r="D51" s="31">
        <v>5</v>
      </c>
      <c r="E51" s="33">
        <v>250</v>
      </c>
      <c r="F51" s="35">
        <f>E51*D51</f>
        <v>1250</v>
      </c>
      <c r="G51" s="51"/>
    </row>
    <row r="52" spans="1:7" ht="12.75">
      <c r="A52" s="32" t="s">
        <v>40</v>
      </c>
      <c r="B52" s="19" t="s">
        <v>174</v>
      </c>
      <c r="C52" s="31" t="s">
        <v>16</v>
      </c>
      <c r="D52" s="31">
        <v>182</v>
      </c>
      <c r="E52" s="33">
        <v>180</v>
      </c>
      <c r="F52" s="35">
        <f>E52*D52</f>
        <v>32760</v>
      </c>
      <c r="G52" s="51"/>
    </row>
    <row r="53" spans="1:7" ht="12.75">
      <c r="A53" s="32" t="s">
        <v>46</v>
      </c>
      <c r="B53" s="19" t="s">
        <v>169</v>
      </c>
      <c r="C53" s="31" t="s">
        <v>28</v>
      </c>
      <c r="D53" s="31">
        <v>4</v>
      </c>
      <c r="E53" s="33">
        <v>3900</v>
      </c>
      <c r="F53" s="35">
        <f t="shared" si="4"/>
        <v>15600</v>
      </c>
      <c r="G53" s="51" t="s">
        <v>171</v>
      </c>
    </row>
    <row r="54" spans="1:7" ht="12.75">
      <c r="A54" s="32" t="s">
        <v>47</v>
      </c>
      <c r="B54" s="19" t="s">
        <v>172</v>
      </c>
      <c r="C54" s="31" t="s">
        <v>112</v>
      </c>
      <c r="D54" s="31">
        <v>10</v>
      </c>
      <c r="E54" s="33">
        <v>780</v>
      </c>
      <c r="F54" s="35">
        <f t="shared" si="4"/>
        <v>7800</v>
      </c>
      <c r="G54" s="51" t="s">
        <v>173</v>
      </c>
    </row>
    <row r="55" spans="1:7" ht="12.75">
      <c r="A55" s="32" t="s">
        <v>62</v>
      </c>
      <c r="B55" s="19" t="s">
        <v>106</v>
      </c>
      <c r="C55" s="31" t="s">
        <v>50</v>
      </c>
      <c r="D55" s="31">
        <v>100</v>
      </c>
      <c r="E55" s="33">
        <v>19</v>
      </c>
      <c r="F55" s="35">
        <f>E55*D55</f>
        <v>1900</v>
      </c>
      <c r="G55" s="59" t="s">
        <v>107</v>
      </c>
    </row>
    <row r="56" spans="1:7" ht="12.75">
      <c r="A56" s="32" t="s">
        <v>48</v>
      </c>
      <c r="B56" s="19" t="s">
        <v>113</v>
      </c>
      <c r="C56" s="31" t="s">
        <v>50</v>
      </c>
      <c r="D56" s="31">
        <v>160</v>
      </c>
      <c r="E56" s="33">
        <v>80</v>
      </c>
      <c r="F56" s="35">
        <f t="shared" si="4"/>
        <v>12800</v>
      </c>
      <c r="G56" s="51"/>
    </row>
    <row r="57" spans="1:7" ht="12.75">
      <c r="A57" s="32" t="s">
        <v>137</v>
      </c>
      <c r="B57" s="19" t="s">
        <v>114</v>
      </c>
      <c r="C57" s="31" t="s">
        <v>29</v>
      </c>
      <c r="D57" s="31">
        <v>600</v>
      </c>
      <c r="E57" s="33">
        <v>55</v>
      </c>
      <c r="F57" s="35">
        <f t="shared" si="4"/>
        <v>33000</v>
      </c>
      <c r="G57" s="51"/>
    </row>
    <row r="58" spans="1:7" ht="12.75">
      <c r="A58" s="32" t="s">
        <v>138</v>
      </c>
      <c r="B58" s="19" t="s">
        <v>115</v>
      </c>
      <c r="C58" s="31" t="s">
        <v>54</v>
      </c>
      <c r="D58" s="31">
        <v>4</v>
      </c>
      <c r="E58" s="33">
        <v>1200</v>
      </c>
      <c r="F58" s="35">
        <f t="shared" si="4"/>
        <v>4800</v>
      </c>
      <c r="G58" s="51"/>
    </row>
    <row r="59" spans="1:7" ht="12.75">
      <c r="A59" s="32" t="s">
        <v>139</v>
      </c>
      <c r="B59" s="19" t="s">
        <v>116</v>
      </c>
      <c r="C59" s="31" t="s">
        <v>54</v>
      </c>
      <c r="D59" s="31">
        <v>5</v>
      </c>
      <c r="E59" s="33">
        <v>1500</v>
      </c>
      <c r="F59" s="35">
        <f t="shared" si="4"/>
        <v>7500</v>
      </c>
      <c r="G59" s="51"/>
    </row>
    <row r="60" spans="1:7" ht="12.75">
      <c r="A60" s="32" t="s">
        <v>140</v>
      </c>
      <c r="B60" s="19" t="s">
        <v>117</v>
      </c>
      <c r="C60" s="31" t="s">
        <v>29</v>
      </c>
      <c r="D60" s="31">
        <v>50</v>
      </c>
      <c r="E60" s="33">
        <v>48</v>
      </c>
      <c r="F60" s="35">
        <f>E60*D60</f>
        <v>2400</v>
      </c>
      <c r="G60" s="51"/>
    </row>
    <row r="61" spans="1:7" ht="12.75">
      <c r="A61" s="32" t="s">
        <v>141</v>
      </c>
      <c r="B61" s="19" t="s">
        <v>118</v>
      </c>
      <c r="C61" s="31"/>
      <c r="D61" s="31"/>
      <c r="E61" s="33"/>
      <c r="F61" s="35">
        <v>10000</v>
      </c>
      <c r="G61" s="51"/>
    </row>
    <row r="62" spans="1:7" ht="12.75">
      <c r="A62" s="32" t="s">
        <v>142</v>
      </c>
      <c r="B62" s="19" t="s">
        <v>176</v>
      </c>
      <c r="C62" s="31" t="s">
        <v>16</v>
      </c>
      <c r="D62" s="31">
        <v>256</v>
      </c>
      <c r="E62" s="33">
        <v>240</v>
      </c>
      <c r="F62" s="35">
        <f>E62*D62</f>
        <v>61440</v>
      </c>
      <c r="G62" s="51"/>
    </row>
    <row r="63" spans="1:7" ht="12.75">
      <c r="A63" s="32" t="s">
        <v>143</v>
      </c>
      <c r="B63" s="19" t="s">
        <v>181</v>
      </c>
      <c r="C63" s="31" t="s">
        <v>28</v>
      </c>
      <c r="D63" s="31">
        <v>8</v>
      </c>
      <c r="E63" s="33">
        <v>1795</v>
      </c>
      <c r="F63" s="35">
        <f>E63*D63</f>
        <v>14360</v>
      </c>
      <c r="G63" s="51"/>
    </row>
    <row r="64" spans="1:7" ht="12.75">
      <c r="A64" s="32" t="s">
        <v>144</v>
      </c>
      <c r="B64" s="19" t="s">
        <v>177</v>
      </c>
      <c r="C64" s="31" t="s">
        <v>16</v>
      </c>
      <c r="D64" s="31">
        <v>256</v>
      </c>
      <c r="E64" s="33">
        <v>75</v>
      </c>
      <c r="F64" s="35">
        <f>E64*D64</f>
        <v>19200</v>
      </c>
      <c r="G64" s="59"/>
    </row>
    <row r="65" spans="1:7" ht="13.5">
      <c r="A65" s="32"/>
      <c r="B65" s="58" t="s">
        <v>119</v>
      </c>
      <c r="C65" s="31"/>
      <c r="D65" s="31"/>
      <c r="E65" s="33"/>
      <c r="F65" s="35"/>
      <c r="G65" s="51"/>
    </row>
    <row r="66" spans="1:7" ht="12.75">
      <c r="A66" s="32" t="s">
        <v>144</v>
      </c>
      <c r="B66" s="19" t="s">
        <v>120</v>
      </c>
      <c r="C66" s="31" t="s">
        <v>15</v>
      </c>
      <c r="D66" s="31">
        <v>61.67</v>
      </c>
      <c r="E66" s="33">
        <v>1700</v>
      </c>
      <c r="F66" s="35">
        <f>E66*D66</f>
        <v>104839</v>
      </c>
      <c r="G66" s="51"/>
    </row>
    <row r="67" spans="1:7" ht="12.75">
      <c r="A67" s="32" t="s">
        <v>145</v>
      </c>
      <c r="B67" s="19" t="s">
        <v>183</v>
      </c>
      <c r="C67" s="31" t="s">
        <v>15</v>
      </c>
      <c r="D67" s="31">
        <v>48.4</v>
      </c>
      <c r="E67" s="33">
        <v>2000</v>
      </c>
      <c r="F67" s="35">
        <f>E67*D67</f>
        <v>96800</v>
      </c>
      <c r="G67" s="51"/>
    </row>
    <row r="68" spans="1:7" ht="12.75">
      <c r="A68" s="32" t="s">
        <v>146</v>
      </c>
      <c r="B68" s="19" t="s">
        <v>184</v>
      </c>
      <c r="C68" s="31" t="s">
        <v>15</v>
      </c>
      <c r="D68" s="31">
        <v>18.61</v>
      </c>
      <c r="E68" s="33">
        <v>2000</v>
      </c>
      <c r="F68" s="35">
        <f>E68*D68</f>
        <v>37220</v>
      </c>
      <c r="G68" s="51"/>
    </row>
    <row r="69" spans="1:7" ht="13.5">
      <c r="A69" s="79" t="s">
        <v>9</v>
      </c>
      <c r="B69" s="80"/>
      <c r="C69" s="80"/>
      <c r="D69" s="80"/>
      <c r="E69" s="81"/>
      <c r="F69" s="36">
        <f>SUM(F42:F68)</f>
        <v>733969</v>
      </c>
      <c r="G69" s="18"/>
    </row>
    <row r="70" spans="1:7" ht="13.5">
      <c r="A70" s="76" t="s">
        <v>24</v>
      </c>
      <c r="B70" s="77"/>
      <c r="C70" s="77"/>
      <c r="D70" s="77"/>
      <c r="E70" s="78"/>
      <c r="F70" s="37">
        <f>F40+F10</f>
        <v>447441</v>
      </c>
      <c r="G70" s="27"/>
    </row>
    <row r="71" spans="1:7" ht="12.75">
      <c r="A71" s="22"/>
      <c r="B71" s="23" t="s">
        <v>10</v>
      </c>
      <c r="C71" s="42"/>
      <c r="D71" s="43">
        <v>1.1</v>
      </c>
      <c r="E71" s="38"/>
      <c r="F71" s="38">
        <f>F70/100*110</f>
        <v>492185.1</v>
      </c>
      <c r="G71" s="28"/>
    </row>
    <row r="72" spans="1:7" ht="12.75">
      <c r="A72" s="22"/>
      <c r="B72" s="23" t="s">
        <v>11</v>
      </c>
      <c r="C72" s="42"/>
      <c r="D72" s="43"/>
      <c r="E72" s="38"/>
      <c r="F72" s="38"/>
      <c r="G72" s="28"/>
    </row>
    <row r="73" spans="1:7" ht="13.5">
      <c r="A73" s="20"/>
      <c r="B73" s="47" t="s">
        <v>20</v>
      </c>
      <c r="C73" s="44"/>
      <c r="D73" s="45"/>
      <c r="E73" s="46"/>
      <c r="F73" s="39">
        <f>F71+F72</f>
        <v>492185.1</v>
      </c>
      <c r="G73" s="27"/>
    </row>
    <row r="74" spans="1:7" ht="12.75">
      <c r="A74" s="22"/>
      <c r="B74" s="23" t="s">
        <v>12</v>
      </c>
      <c r="C74" s="42"/>
      <c r="D74" s="42"/>
      <c r="E74" s="38"/>
      <c r="F74" s="40">
        <f>F69</f>
        <v>733969</v>
      </c>
      <c r="G74" s="29"/>
    </row>
    <row r="75" spans="1:7" ht="12.75">
      <c r="A75" s="22"/>
      <c r="B75" s="23" t="s">
        <v>13</v>
      </c>
      <c r="C75" s="42"/>
      <c r="D75" s="43">
        <v>0.08</v>
      </c>
      <c r="E75" s="38"/>
      <c r="F75" s="38">
        <f>F74/100*8</f>
        <v>58717.52</v>
      </c>
      <c r="G75" s="28"/>
    </row>
    <row r="76" spans="1:7" ht="13.5">
      <c r="A76" s="20"/>
      <c r="B76" s="21" t="s">
        <v>14</v>
      </c>
      <c r="C76" s="44"/>
      <c r="D76" s="45"/>
      <c r="E76" s="46"/>
      <c r="F76" s="41">
        <f>F73+F74+F75</f>
        <v>1284871.62</v>
      </c>
      <c r="G76" s="27"/>
    </row>
    <row r="77" spans="1:7" ht="12.75">
      <c r="A77" s="102" t="s">
        <v>178</v>
      </c>
      <c r="B77" s="102"/>
      <c r="C77" s="102"/>
      <c r="D77" s="102"/>
      <c r="E77" s="102"/>
      <c r="F77" s="102"/>
      <c r="G77" s="102"/>
    </row>
    <row r="78" spans="1:7" ht="12.75">
      <c r="A78" s="103"/>
      <c r="B78" s="103"/>
      <c r="C78" s="103"/>
      <c r="D78" s="103"/>
      <c r="E78" s="103"/>
      <c r="F78" s="103"/>
      <c r="G78" s="103"/>
    </row>
    <row r="79" spans="1:7" ht="12.75">
      <c r="A79" s="103"/>
      <c r="B79" s="103"/>
      <c r="C79" s="103"/>
      <c r="D79" s="103"/>
      <c r="E79" s="103"/>
      <c r="F79" s="103"/>
      <c r="G79" s="103"/>
    </row>
    <row r="80" spans="1:7" ht="12.75">
      <c r="A80" s="103"/>
      <c r="B80" s="103"/>
      <c r="C80" s="103"/>
      <c r="D80" s="103"/>
      <c r="E80" s="103"/>
      <c r="F80" s="103"/>
      <c r="G80" s="103"/>
    </row>
    <row r="81" spans="1:7" ht="12.75">
      <c r="A81" s="103"/>
      <c r="B81" s="103"/>
      <c r="C81" s="103"/>
      <c r="D81" s="103"/>
      <c r="E81" s="103"/>
      <c r="F81" s="103"/>
      <c r="G81" s="103"/>
    </row>
    <row r="82" spans="1:7" ht="12.75">
      <c r="A82" s="103"/>
      <c r="B82" s="103"/>
      <c r="C82" s="103"/>
      <c r="D82" s="103"/>
      <c r="E82" s="103"/>
      <c r="F82" s="103"/>
      <c r="G82" s="103"/>
    </row>
    <row r="83" spans="1:7" ht="13.5">
      <c r="A83" s="62"/>
      <c r="B83" s="62"/>
      <c r="C83" s="62"/>
      <c r="D83" s="62"/>
      <c r="E83" s="62"/>
      <c r="F83" s="62"/>
      <c r="G83" s="62"/>
    </row>
    <row r="84" spans="1:7" ht="12.75">
      <c r="A84" s="10"/>
      <c r="B84" s="85" t="s">
        <v>79</v>
      </c>
      <c r="C84" s="86"/>
      <c r="D84" s="86"/>
      <c r="E84" s="86"/>
      <c r="F84" s="86"/>
      <c r="G84" s="86"/>
    </row>
    <row r="85" spans="2:7" ht="12.75">
      <c r="B85" s="85" t="s">
        <v>78</v>
      </c>
      <c r="C85" s="86"/>
      <c r="D85" s="86"/>
      <c r="E85" s="86"/>
      <c r="F85" s="86"/>
      <c r="G85" s="86"/>
    </row>
    <row r="86" spans="1:7" ht="12.75">
      <c r="A86" s="53"/>
      <c r="B86" s="53"/>
      <c r="C86" s="53"/>
      <c r="D86" s="53"/>
      <c r="E86" s="53"/>
      <c r="F86" s="53"/>
      <c r="G86" s="53"/>
    </row>
  </sheetData>
  <sheetProtection/>
  <mergeCells count="24">
    <mergeCell ref="A10:E10"/>
    <mergeCell ref="B85:G85"/>
    <mergeCell ref="A40:E40"/>
    <mergeCell ref="A41:G41"/>
    <mergeCell ref="A69:E69"/>
    <mergeCell ref="A70:E70"/>
    <mergeCell ref="A77:G82"/>
    <mergeCell ref="A11:G11"/>
    <mergeCell ref="B84:G84"/>
    <mergeCell ref="C8:E8"/>
    <mergeCell ref="G8:G9"/>
    <mergeCell ref="A4:G4"/>
    <mergeCell ref="A5:A6"/>
    <mergeCell ref="B5:B6"/>
    <mergeCell ref="C5:C6"/>
    <mergeCell ref="D5:D6"/>
    <mergeCell ref="E5:E6"/>
    <mergeCell ref="F5:F6"/>
    <mergeCell ref="G5:G6"/>
    <mergeCell ref="A1:B1"/>
    <mergeCell ref="E1:G1"/>
    <mergeCell ref="A2:B2"/>
    <mergeCell ref="A3:G3"/>
    <mergeCell ref="A7:G7"/>
  </mergeCells>
  <printOptions/>
  <pageMargins left="0.75" right="0.75" top="1" bottom="1" header="0.5" footer="0.5"/>
  <pageSetup horizontalDpi="600" verticalDpi="600" orientation="landscape" paperSize="9" scale="78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</dc:creator>
  <cp:keywords/>
  <dc:description/>
  <cp:lastModifiedBy>Илья</cp:lastModifiedBy>
  <cp:lastPrinted>2009-09-13T09:18:49Z</cp:lastPrinted>
  <dcterms:created xsi:type="dcterms:W3CDTF">2007-06-06T04:40:51Z</dcterms:created>
  <dcterms:modified xsi:type="dcterms:W3CDTF">2009-12-11T16:06:46Z</dcterms:modified>
  <cp:category/>
  <cp:version/>
  <cp:contentType/>
  <cp:contentStatus/>
</cp:coreProperties>
</file>